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FD62C165-7186-4E47-938A-33950BCB22E2}"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E333" i="9" s="1"/>
  <c r="G333" i="9"/>
  <c r="F333" i="9"/>
  <c r="H332" i="9"/>
  <c r="G332" i="9"/>
  <c r="F332" i="9"/>
  <c r="E332" i="9"/>
  <c r="B332" i="9" s="1"/>
  <c r="H331" i="9"/>
  <c r="G331" i="9"/>
  <c r="E331" i="9" s="1"/>
  <c r="B331" i="9" s="1"/>
  <c r="F331" i="9"/>
  <c r="H330" i="9"/>
  <c r="G330" i="9"/>
  <c r="F330" i="9"/>
  <c r="H329" i="9"/>
  <c r="G329" i="9"/>
  <c r="E329" i="9" s="1"/>
  <c r="B329" i="9" s="1"/>
  <c r="F329" i="9"/>
  <c r="H328" i="9"/>
  <c r="E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H296" i="9"/>
  <c r="F296" i="9"/>
  <c r="F295" i="9"/>
  <c r="I294" i="9"/>
  <c r="E294" i="9" s="1"/>
  <c r="H294" i="9"/>
  <c r="F294" i="9"/>
  <c r="E293" i="9"/>
  <c r="M292" i="9"/>
  <c r="L292" i="9"/>
  <c r="E292" i="9"/>
  <c r="M291" i="9"/>
  <c r="L291" i="9"/>
  <c r="F291" i="9" s="1"/>
  <c r="E291" i="9"/>
  <c r="M290" i="9"/>
  <c r="L290" i="9"/>
  <c r="F290" i="9"/>
  <c r="E290" i="9"/>
  <c r="M289" i="9"/>
  <c r="L289" i="9"/>
  <c r="E289" i="9"/>
  <c r="M288" i="9"/>
  <c r="L288" i="9"/>
  <c r="F288" i="9" s="1"/>
  <c r="B288" i="9" s="1"/>
  <c r="E288" i="9"/>
  <c r="M287" i="9"/>
  <c r="L287" i="9"/>
  <c r="F287" i="9"/>
  <c r="E287" i="9"/>
  <c r="M286" i="9"/>
  <c r="L286" i="9"/>
  <c r="E286" i="9"/>
  <c r="M285" i="9"/>
  <c r="L285" i="9"/>
  <c r="F285" i="9" s="1"/>
  <c r="B285" i="9" s="1"/>
  <c r="E285" i="9"/>
  <c r="M284" i="9"/>
  <c r="F284" i="9" s="1"/>
  <c r="L284" i="9"/>
  <c r="E284" i="9"/>
  <c r="B284" i="9" s="1"/>
  <c r="M283" i="9"/>
  <c r="L283" i="9"/>
  <c r="E283" i="9"/>
  <c r="M282" i="9"/>
  <c r="L282" i="9"/>
  <c r="E282" i="9"/>
  <c r="M281" i="9"/>
  <c r="L281" i="9"/>
  <c r="F281" i="9" s="1"/>
  <c r="E281" i="9"/>
  <c r="M280" i="9"/>
  <c r="L280" i="9"/>
  <c r="F280" i="9" s="1"/>
  <c r="E280" i="9"/>
  <c r="M279" i="9"/>
  <c r="L279" i="9"/>
  <c r="F279" i="9"/>
  <c r="E279" i="9"/>
  <c r="B279" i="9"/>
  <c r="M278" i="9"/>
  <c r="L278" i="9"/>
  <c r="F278" i="9" s="1"/>
  <c r="E278" i="9"/>
  <c r="B278" i="9" s="1"/>
  <c r="M277" i="9"/>
  <c r="L277" i="9"/>
  <c r="F277" i="9" s="1"/>
  <c r="B277" i="9" s="1"/>
  <c r="E277" i="9"/>
  <c r="M276" i="9"/>
  <c r="L276" i="9"/>
  <c r="E276" i="9"/>
  <c r="M275" i="9"/>
  <c r="L275" i="9"/>
  <c r="F275" i="9" s="1"/>
  <c r="E275" i="9"/>
  <c r="M274" i="9"/>
  <c r="L274" i="9"/>
  <c r="F274" i="9" s="1"/>
  <c r="E274" i="9"/>
  <c r="M273" i="9"/>
  <c r="L273" i="9"/>
  <c r="E273" i="9"/>
  <c r="M272" i="9"/>
  <c r="L272" i="9"/>
  <c r="E272" i="9"/>
  <c r="M271" i="9"/>
  <c r="L271" i="9"/>
  <c r="E271" i="9"/>
  <c r="M270" i="9"/>
  <c r="L270" i="9"/>
  <c r="F270" i="9" s="1"/>
  <c r="B270" i="9" s="1"/>
  <c r="E270" i="9"/>
  <c r="M269" i="9"/>
  <c r="L269" i="9"/>
  <c r="F269" i="9"/>
  <c r="E269" i="9"/>
  <c r="M268" i="9"/>
  <c r="L268" i="9"/>
  <c r="E268" i="9"/>
  <c r="M267" i="9"/>
  <c r="L267" i="9"/>
  <c r="F267" i="9" s="1"/>
  <c r="E267" i="9"/>
  <c r="B267" i="9" s="1"/>
  <c r="M266" i="9"/>
  <c r="L266" i="9"/>
  <c r="F266" i="9"/>
  <c r="E266" i="9"/>
  <c r="M265" i="9"/>
  <c r="L265" i="9"/>
  <c r="E265" i="9"/>
  <c r="M264" i="9"/>
  <c r="L264" i="9"/>
  <c r="F264" i="9" s="1"/>
  <c r="B264" i="9" s="1"/>
  <c r="E264" i="9"/>
  <c r="M263" i="9"/>
  <c r="L263" i="9"/>
  <c r="F263" i="9"/>
  <c r="E263" i="9"/>
  <c r="M262" i="9"/>
  <c r="L262" i="9"/>
  <c r="E262" i="9"/>
  <c r="M261" i="9"/>
  <c r="L261" i="9"/>
  <c r="F261" i="9" s="1"/>
  <c r="B261" i="9" s="1"/>
  <c r="E261" i="9"/>
  <c r="M260" i="9"/>
  <c r="F260" i="9" s="1"/>
  <c r="L260" i="9"/>
  <c r="E260" i="9"/>
  <c r="B260" i="9" s="1"/>
  <c r="M259" i="9"/>
  <c r="L259" i="9"/>
  <c r="E259" i="9"/>
  <c r="M258" i="9"/>
  <c r="L258" i="9"/>
  <c r="E258" i="9"/>
  <c r="M257" i="9"/>
  <c r="L257" i="9"/>
  <c r="F257" i="9" s="1"/>
  <c r="E257" i="9"/>
  <c r="M256" i="9"/>
  <c r="L256" i="9"/>
  <c r="F256" i="9" s="1"/>
  <c r="E256" i="9"/>
  <c r="M255" i="9"/>
  <c r="L255" i="9"/>
  <c r="F255" i="9"/>
  <c r="E255" i="9"/>
  <c r="B255" i="9"/>
  <c r="M254" i="9"/>
  <c r="L254" i="9"/>
  <c r="F254" i="9" s="1"/>
  <c r="E254" i="9"/>
  <c r="M253" i="9"/>
  <c r="L253" i="9"/>
  <c r="F253" i="9" s="1"/>
  <c r="B253" i="9" s="1"/>
  <c r="E253" i="9"/>
  <c r="M252" i="9"/>
  <c r="L252" i="9"/>
  <c r="E252" i="9"/>
  <c r="M251" i="9"/>
  <c r="L251" i="9"/>
  <c r="F251" i="9" s="1"/>
  <c r="E251" i="9"/>
  <c r="B251" i="9" s="1"/>
  <c r="M250" i="9"/>
  <c r="L250" i="9"/>
  <c r="F250" i="9" s="1"/>
  <c r="E250" i="9"/>
  <c r="M249" i="9"/>
  <c r="L249" i="9"/>
  <c r="E249" i="9"/>
  <c r="M248" i="9"/>
  <c r="L248" i="9"/>
  <c r="E248" i="9"/>
  <c r="M247" i="9"/>
  <c r="L247" i="9"/>
  <c r="E247" i="9"/>
  <c r="M246" i="9"/>
  <c r="L246" i="9"/>
  <c r="F246" i="9" s="1"/>
  <c r="B246" i="9" s="1"/>
  <c r="E246" i="9"/>
  <c r="M245" i="9"/>
  <c r="L245" i="9"/>
  <c r="F245" i="9"/>
  <c r="E245" i="9"/>
  <c r="M244" i="9"/>
  <c r="L244" i="9"/>
  <c r="E244" i="9"/>
  <c r="M243" i="9"/>
  <c r="L243" i="9"/>
  <c r="F243" i="9" s="1"/>
  <c r="E243" i="9"/>
  <c r="M242" i="9"/>
  <c r="L242" i="9"/>
  <c r="F242" i="9"/>
  <c r="E242" i="9"/>
  <c r="M241" i="9"/>
  <c r="L241" i="9"/>
  <c r="E241" i="9"/>
  <c r="M240" i="9"/>
  <c r="L240" i="9"/>
  <c r="F240" i="9" s="1"/>
  <c r="B240" i="9" s="1"/>
  <c r="E240" i="9"/>
  <c r="M239" i="9"/>
  <c r="L239" i="9"/>
  <c r="F239" i="9"/>
  <c r="E239" i="9"/>
  <c r="M238" i="9"/>
  <c r="L238" i="9"/>
  <c r="E238" i="9"/>
  <c r="M237" i="9"/>
  <c r="L237" i="9"/>
  <c r="F237" i="9" s="1"/>
  <c r="B237" i="9" s="1"/>
  <c r="E237" i="9"/>
  <c r="M236" i="9"/>
  <c r="L236" i="9"/>
  <c r="E236" i="9"/>
  <c r="M235" i="9"/>
  <c r="L235" i="9"/>
  <c r="E235" i="9"/>
  <c r="M234" i="9"/>
  <c r="L234" i="9"/>
  <c r="E234" i="9"/>
  <c r="M233" i="9"/>
  <c r="L233" i="9"/>
  <c r="F233" i="9" s="1"/>
  <c r="E233" i="9"/>
  <c r="M232" i="9"/>
  <c r="L232" i="9"/>
  <c r="F232" i="9" s="1"/>
  <c r="E232" i="9"/>
  <c r="M231" i="9"/>
  <c r="F231" i="9" s="1"/>
  <c r="L231" i="9"/>
  <c r="E231" i="9"/>
  <c r="B231" i="9" s="1"/>
  <c r="M230" i="9"/>
  <c r="L230" i="9"/>
  <c r="F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H169" i="9"/>
  <c r="E169" i="9" s="1"/>
  <c r="G169" i="9"/>
  <c r="F169" i="9"/>
  <c r="H168" i="9"/>
  <c r="G168" i="9"/>
  <c r="F168" i="9"/>
  <c r="H167" i="9"/>
  <c r="G167" i="9"/>
  <c r="E167" i="9" s="1"/>
  <c r="B167" i="9" s="1"/>
  <c r="F167" i="9"/>
  <c r="H166" i="9"/>
  <c r="E166" i="9" s="1"/>
  <c r="G166" i="9"/>
  <c r="F166" i="9"/>
  <c r="B166" i="9" s="1"/>
  <c r="H165" i="9"/>
  <c r="E165" i="9" s="1"/>
  <c r="G165" i="9"/>
  <c r="F165" i="9"/>
  <c r="H164" i="9"/>
  <c r="G164" i="9"/>
  <c r="F164" i="9"/>
  <c r="H163" i="9"/>
  <c r="G163" i="9"/>
  <c r="E163" i="9" s="1"/>
  <c r="B163" i="9" s="1"/>
  <c r="F163" i="9"/>
  <c r="H162" i="9"/>
  <c r="E162" i="9" s="1"/>
  <c r="G162" i="9"/>
  <c r="F162" i="9"/>
  <c r="H161" i="9"/>
  <c r="G161" i="9"/>
  <c r="F161" i="9"/>
  <c r="E161" i="9"/>
  <c r="B161" i="9" s="1"/>
  <c r="H160" i="9"/>
  <c r="G160" i="9"/>
  <c r="E160" i="9" s="1"/>
  <c r="F160" i="9"/>
  <c r="H159" i="9"/>
  <c r="E159" i="9" s="1"/>
  <c r="G159" i="9"/>
  <c r="F159" i="9"/>
  <c r="H158" i="9"/>
  <c r="E158" i="9" s="1"/>
  <c r="G158" i="9"/>
  <c r="F158" i="9"/>
  <c r="H157" i="9"/>
  <c r="G157" i="9"/>
  <c r="F157" i="9"/>
  <c r="E157" i="9"/>
  <c r="B157" i="9" s="1"/>
  <c r="F156" i="9"/>
  <c r="H155" i="9"/>
  <c r="G155" i="9"/>
  <c r="F155" i="9"/>
  <c r="H154" i="9"/>
  <c r="G154" i="9"/>
  <c r="F154" i="9"/>
  <c r="H153" i="9"/>
  <c r="E153" i="9" s="1"/>
  <c r="G153" i="9"/>
  <c r="F153" i="9"/>
  <c r="H152" i="9"/>
  <c r="G152" i="9"/>
  <c r="F152" i="9"/>
  <c r="H151" i="9"/>
  <c r="G151" i="9"/>
  <c r="F151" i="9"/>
  <c r="E151" i="9"/>
  <c r="B151" i="9" s="1"/>
  <c r="H150" i="9"/>
  <c r="G150" i="9"/>
  <c r="F150" i="9"/>
  <c r="H149" i="9"/>
  <c r="G149" i="9"/>
  <c r="F149" i="9"/>
  <c r="E149" i="9"/>
  <c r="B149" i="9" s="1"/>
  <c r="H148" i="9"/>
  <c r="G148" i="9"/>
  <c r="E148" i="9" s="1"/>
  <c r="B148" i="9" s="1"/>
  <c r="F148" i="9"/>
  <c r="H147" i="9"/>
  <c r="G147" i="9"/>
  <c r="F147" i="9"/>
  <c r="H146" i="9"/>
  <c r="G146" i="9"/>
  <c r="F146" i="9"/>
  <c r="E146" i="9"/>
  <c r="B146" i="9" s="1"/>
  <c r="H145" i="9"/>
  <c r="E145" i="9" s="1"/>
  <c r="G145" i="9"/>
  <c r="F145" i="9"/>
  <c r="H144" i="9"/>
  <c r="G144" i="9"/>
  <c r="F144" i="9"/>
  <c r="H143" i="9"/>
  <c r="G143" i="9"/>
  <c r="E143" i="9" s="1"/>
  <c r="B143" i="9" s="1"/>
  <c r="F143" i="9"/>
  <c r="H142" i="9"/>
  <c r="E142" i="9" s="1"/>
  <c r="G142" i="9"/>
  <c r="F142" i="9"/>
  <c r="H141" i="9"/>
  <c r="G141" i="9"/>
  <c r="F141" i="9"/>
  <c r="E141" i="9"/>
  <c r="B141" i="9" s="1"/>
  <c r="H140" i="9"/>
  <c r="G140" i="9"/>
  <c r="E140" i="9" s="1"/>
  <c r="F140" i="9"/>
  <c r="H139" i="9"/>
  <c r="E139" i="9" s="1"/>
  <c r="G139" i="9"/>
  <c r="F139" i="9"/>
  <c r="H138" i="9"/>
  <c r="E138" i="9" s="1"/>
  <c r="G138" i="9"/>
  <c r="F138" i="9"/>
  <c r="H137" i="9"/>
  <c r="G137" i="9"/>
  <c r="F137" i="9"/>
  <c r="E137" i="9"/>
  <c r="B137" i="9" s="1"/>
  <c r="H136" i="9"/>
  <c r="G136" i="9"/>
  <c r="E136" i="9" s="1"/>
  <c r="B136" i="9" s="1"/>
  <c r="F136" i="9"/>
  <c r="H135" i="9"/>
  <c r="G135" i="9"/>
  <c r="F135" i="9"/>
  <c r="H134" i="9"/>
  <c r="G134" i="9"/>
  <c r="F134" i="9"/>
  <c r="E134" i="9"/>
  <c r="B134" i="9" s="1"/>
  <c r="H133" i="9"/>
  <c r="E133" i="9" s="1"/>
  <c r="B133" i="9" s="1"/>
  <c r="G133" i="9"/>
  <c r="F133" i="9"/>
  <c r="H132" i="9"/>
  <c r="G132" i="9"/>
  <c r="F132" i="9"/>
  <c r="H131" i="9"/>
  <c r="G131" i="9"/>
  <c r="E131" i="9" s="1"/>
  <c r="B131" i="9" s="1"/>
  <c r="F131" i="9"/>
  <c r="H130" i="9"/>
  <c r="E130" i="9" s="1"/>
  <c r="G130" i="9"/>
  <c r="F130" i="9"/>
  <c r="H129" i="9"/>
  <c r="G129" i="9"/>
  <c r="F129" i="9"/>
  <c r="E129" i="9"/>
  <c r="B129" i="9" s="1"/>
  <c r="H128" i="9"/>
  <c r="G128" i="9"/>
  <c r="E128" i="9" s="1"/>
  <c r="F128" i="9"/>
  <c r="H127" i="9"/>
  <c r="E127" i="9" s="1"/>
  <c r="B127" i="9" s="1"/>
  <c r="G127" i="9"/>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H118" i="9"/>
  <c r="G118" i="9"/>
  <c r="F118" i="9"/>
  <c r="H117" i="9"/>
  <c r="E117" i="9" s="1"/>
  <c r="B117" i="9" s="1"/>
  <c r="G117" i="9"/>
  <c r="F117" i="9"/>
  <c r="H116" i="9"/>
  <c r="G116" i="9"/>
  <c r="F116" i="9"/>
  <c r="H115" i="9"/>
  <c r="G115" i="9"/>
  <c r="F115" i="9"/>
  <c r="E115" i="9"/>
  <c r="B115" i="9" s="1"/>
  <c r="H114" i="9"/>
  <c r="G114" i="9"/>
  <c r="F114" i="9"/>
  <c r="H113" i="9"/>
  <c r="E113" i="9" s="1"/>
  <c r="B113" i="9" s="1"/>
  <c r="G113" i="9"/>
  <c r="F113" i="9"/>
  <c r="H112" i="9"/>
  <c r="G112" i="9"/>
  <c r="F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H106" i="9"/>
  <c r="G106" i="9"/>
  <c r="F106" i="9"/>
  <c r="H105" i="9"/>
  <c r="E105" i="9" s="1"/>
  <c r="B105" i="9" s="1"/>
  <c r="G105" i="9"/>
  <c r="F105" i="9"/>
  <c r="H104" i="9"/>
  <c r="G104" i="9"/>
  <c r="F104" i="9"/>
  <c r="H103" i="9"/>
  <c r="G103" i="9"/>
  <c r="F103" i="9"/>
  <c r="E103" i="9"/>
  <c r="B103" i="9" s="1"/>
  <c r="H102" i="9"/>
  <c r="G102" i="9"/>
  <c r="F102" i="9"/>
  <c r="H101" i="9"/>
  <c r="E101" i="9" s="1"/>
  <c r="B101" i="9" s="1"/>
  <c r="G101" i="9"/>
  <c r="F101" i="9"/>
  <c r="H100" i="9"/>
  <c r="G100" i="9"/>
  <c r="F100" i="9"/>
  <c r="H99" i="9"/>
  <c r="G99" i="9"/>
  <c r="E99" i="9" s="1"/>
  <c r="B99" i="9" s="1"/>
  <c r="F99" i="9"/>
  <c r="H98" i="9"/>
  <c r="E98" i="9" s="1"/>
  <c r="B98" i="9" s="1"/>
  <c r="G98" i="9"/>
  <c r="F98" i="9"/>
  <c r="H97" i="9"/>
  <c r="G97" i="9"/>
  <c r="F97" i="9"/>
  <c r="E97" i="9"/>
  <c r="B97" i="9" s="1"/>
  <c r="H96" i="9"/>
  <c r="G96" i="9"/>
  <c r="E96" i="9" s="1"/>
  <c r="B96" i="9" s="1"/>
  <c r="F96" i="9"/>
  <c r="H95" i="9"/>
  <c r="G95" i="9"/>
  <c r="F95" i="9"/>
  <c r="H94" i="9"/>
  <c r="G94" i="9"/>
  <c r="F94" i="9"/>
  <c r="H93" i="9"/>
  <c r="E93" i="9" s="1"/>
  <c r="B93" i="9" s="1"/>
  <c r="G93" i="9"/>
  <c r="F93" i="9"/>
  <c r="H92" i="9"/>
  <c r="G92" i="9"/>
  <c r="F92" i="9"/>
  <c r="H91" i="9"/>
  <c r="G91" i="9"/>
  <c r="F91" i="9"/>
  <c r="E91" i="9"/>
  <c r="B91" i="9" s="1"/>
  <c r="H90" i="9"/>
  <c r="G90" i="9"/>
  <c r="F90" i="9"/>
  <c r="H89" i="9"/>
  <c r="E89" i="9" s="1"/>
  <c r="B89" i="9" s="1"/>
  <c r="G89" i="9"/>
  <c r="F89" i="9"/>
  <c r="H88" i="9"/>
  <c r="G88" i="9"/>
  <c r="F88" i="9"/>
  <c r="H87" i="9"/>
  <c r="G87" i="9"/>
  <c r="E87" i="9" s="1"/>
  <c r="B87" i="9" s="1"/>
  <c r="F87" i="9"/>
  <c r="H86" i="9"/>
  <c r="E86" i="9" s="1"/>
  <c r="B86" i="9" s="1"/>
  <c r="G86" i="9"/>
  <c r="F86" i="9"/>
  <c r="H85" i="9"/>
  <c r="G85" i="9"/>
  <c r="F85" i="9"/>
  <c r="E85" i="9"/>
  <c r="B85" i="9" s="1"/>
  <c r="H84" i="9"/>
  <c r="G84" i="9"/>
  <c r="E84" i="9" s="1"/>
  <c r="B84" i="9" s="1"/>
  <c r="F84" i="9"/>
  <c r="H83" i="9"/>
  <c r="G83" i="9"/>
  <c r="F83" i="9"/>
  <c r="H82" i="9"/>
  <c r="G82" i="9"/>
  <c r="F82" i="9"/>
  <c r="H81" i="9"/>
  <c r="E81" i="9" s="1"/>
  <c r="B81" i="9" s="1"/>
  <c r="G81" i="9"/>
  <c r="F81" i="9"/>
  <c r="H80" i="9"/>
  <c r="G80" i="9"/>
  <c r="F80" i="9"/>
  <c r="H79" i="9"/>
  <c r="G79" i="9"/>
  <c r="F79" i="9"/>
  <c r="E79" i="9"/>
  <c r="B79" i="9" s="1"/>
  <c r="H78" i="9"/>
  <c r="G78" i="9"/>
  <c r="F78" i="9"/>
  <c r="H77" i="9"/>
  <c r="G77" i="9"/>
  <c r="F77" i="9"/>
  <c r="E77" i="9"/>
  <c r="B77" i="9" s="1"/>
  <c r="H76" i="9"/>
  <c r="G76" i="9"/>
  <c r="E76" i="9" s="1"/>
  <c r="B76" i="9" s="1"/>
  <c r="F76" i="9"/>
  <c r="H75" i="9"/>
  <c r="G75" i="9"/>
  <c r="F75" i="9"/>
  <c r="H74" i="9"/>
  <c r="G74" i="9"/>
  <c r="F74" i="9"/>
  <c r="E74" i="9"/>
  <c r="B74" i="9" s="1"/>
  <c r="H73" i="9"/>
  <c r="E73" i="9" s="1"/>
  <c r="B73" i="9" s="1"/>
  <c r="G73" i="9"/>
  <c r="F73" i="9"/>
  <c r="H72" i="9"/>
  <c r="G72" i="9"/>
  <c r="F72" i="9"/>
  <c r="H71" i="9"/>
  <c r="G71" i="9"/>
  <c r="E71" i="9" s="1"/>
  <c r="B71" i="9" s="1"/>
  <c r="F71" i="9"/>
  <c r="H70" i="9"/>
  <c r="E70" i="9" s="1"/>
  <c r="G70" i="9"/>
  <c r="F70" i="9"/>
  <c r="H69" i="9"/>
  <c r="G69" i="9"/>
  <c r="F69" i="9"/>
  <c r="E69" i="9"/>
  <c r="B69" i="9" s="1"/>
  <c r="H68" i="9"/>
  <c r="G68" i="9"/>
  <c r="E68" i="9" s="1"/>
  <c r="B68" i="9" s="1"/>
  <c r="F68" i="9"/>
  <c r="H67" i="9"/>
  <c r="E67" i="9" s="1"/>
  <c r="B67" i="9" s="1"/>
  <c r="G67" i="9"/>
  <c r="F67" i="9"/>
  <c r="H66" i="9"/>
  <c r="E66" i="9" s="1"/>
  <c r="B66" i="9" s="1"/>
  <c r="G66" i="9"/>
  <c r="F66" i="9"/>
  <c r="H65" i="9"/>
  <c r="E65" i="9" s="1"/>
  <c r="B65" i="9" s="1"/>
  <c r="G65" i="9"/>
  <c r="F65" i="9"/>
  <c r="H64" i="9"/>
  <c r="G64" i="9"/>
  <c r="F64" i="9"/>
  <c r="H63" i="9"/>
  <c r="G63" i="9"/>
  <c r="E63" i="9" s="1"/>
  <c r="B63" i="9" s="1"/>
  <c r="F63" i="9"/>
  <c r="H62" i="9"/>
  <c r="E62" i="9" s="1"/>
  <c r="B62" i="9" s="1"/>
  <c r="G62" i="9"/>
  <c r="F62" i="9"/>
  <c r="H61" i="9"/>
  <c r="G61" i="9"/>
  <c r="F61" i="9"/>
  <c r="E61" i="9"/>
  <c r="B61" i="9" s="1"/>
  <c r="H60" i="9"/>
  <c r="G60" i="9"/>
  <c r="E60" i="9" s="1"/>
  <c r="B60" i="9" s="1"/>
  <c r="F60" i="9"/>
  <c r="H59" i="9"/>
  <c r="G59" i="9"/>
  <c r="F59" i="9"/>
  <c r="H58" i="9"/>
  <c r="G58" i="9"/>
  <c r="F58" i="9"/>
  <c r="H57" i="9"/>
  <c r="E57" i="9" s="1"/>
  <c r="B57" i="9" s="1"/>
  <c r="G57" i="9"/>
  <c r="F57" i="9"/>
  <c r="H56" i="9"/>
  <c r="G56" i="9"/>
  <c r="F56" i="9"/>
  <c r="H55" i="9"/>
  <c r="G55" i="9"/>
  <c r="F55" i="9"/>
  <c r="E55" i="9"/>
  <c r="B55" i="9" s="1"/>
  <c r="H54" i="9"/>
  <c r="G54" i="9"/>
  <c r="F54" i="9"/>
  <c r="H53" i="9"/>
  <c r="G53" i="9"/>
  <c r="F53" i="9"/>
  <c r="E53" i="9"/>
  <c r="B53" i="9" s="1"/>
  <c r="H52" i="9"/>
  <c r="G52" i="9"/>
  <c r="E52" i="9" s="1"/>
  <c r="B52" i="9" s="1"/>
  <c r="F52" i="9"/>
  <c r="H51" i="9"/>
  <c r="G51" i="9"/>
  <c r="F51" i="9"/>
  <c r="H50" i="9"/>
  <c r="G50" i="9"/>
  <c r="F50" i="9"/>
  <c r="E50" i="9"/>
  <c r="B50" i="9" s="1"/>
  <c r="H49" i="9"/>
  <c r="E49" i="9" s="1"/>
  <c r="B49" i="9" s="1"/>
  <c r="G49" i="9"/>
  <c r="F49" i="9"/>
  <c r="H48" i="9"/>
  <c r="G48" i="9"/>
  <c r="F48" i="9"/>
  <c r="H47" i="9"/>
  <c r="G47" i="9"/>
  <c r="E47" i="9" s="1"/>
  <c r="B47" i="9" s="1"/>
  <c r="F47" i="9"/>
  <c r="H46" i="9"/>
  <c r="E46" i="9" s="1"/>
  <c r="G46" i="9"/>
  <c r="F46" i="9"/>
  <c r="H45" i="9"/>
  <c r="G45" i="9"/>
  <c r="F45" i="9"/>
  <c r="E45" i="9"/>
  <c r="B45" i="9" s="1"/>
  <c r="H44" i="9"/>
  <c r="G44" i="9"/>
  <c r="E44" i="9" s="1"/>
  <c r="B44" i="9" s="1"/>
  <c r="F44" i="9"/>
  <c r="H43" i="9"/>
  <c r="E43" i="9" s="1"/>
  <c r="B43" i="9" s="1"/>
  <c r="G43" i="9"/>
  <c r="F43" i="9"/>
  <c r="H42" i="9"/>
  <c r="E42" i="9" s="1"/>
  <c r="G42" i="9"/>
  <c r="F42" i="9"/>
  <c r="H41" i="9"/>
  <c r="G41" i="9"/>
  <c r="F41" i="9"/>
  <c r="E41" i="9"/>
  <c r="B41" i="9" s="1"/>
  <c r="H40" i="9"/>
  <c r="G40" i="9"/>
  <c r="E40" i="9" s="1"/>
  <c r="B40" i="9" s="1"/>
  <c r="F40" i="9"/>
  <c r="H39" i="9"/>
  <c r="G39" i="9"/>
  <c r="F39" i="9"/>
  <c r="H38" i="9"/>
  <c r="G38" i="9"/>
  <c r="F38" i="9"/>
  <c r="E38" i="9"/>
  <c r="B38" i="9" s="1"/>
  <c r="H37" i="9"/>
  <c r="E37" i="9" s="1"/>
  <c r="B37" i="9" s="1"/>
  <c r="G37" i="9"/>
  <c r="F37" i="9"/>
  <c r="H36" i="9"/>
  <c r="G36" i="9"/>
  <c r="F36" i="9"/>
  <c r="H35" i="9"/>
  <c r="G35" i="9"/>
  <c r="E35" i="9" s="1"/>
  <c r="B35" i="9" s="1"/>
  <c r="F35" i="9"/>
  <c r="H34" i="9"/>
  <c r="E34" i="9" s="1"/>
  <c r="G34" i="9"/>
  <c r="F34" i="9"/>
  <c r="H33" i="9"/>
  <c r="G33" i="9"/>
  <c r="F33" i="9"/>
  <c r="E33" i="9"/>
  <c r="B33" i="9" s="1"/>
  <c r="H32" i="9"/>
  <c r="G32" i="9"/>
  <c r="E32" i="9" s="1"/>
  <c r="B32" i="9" s="1"/>
  <c r="F32" i="9"/>
  <c r="H31" i="9"/>
  <c r="G31" i="9"/>
  <c r="F31" i="9"/>
  <c r="H30" i="9"/>
  <c r="G30" i="9"/>
  <c r="F30" i="9"/>
  <c r="H29" i="9"/>
  <c r="E29" i="9" s="1"/>
  <c r="B29" i="9" s="1"/>
  <c r="G29" i="9"/>
  <c r="F29" i="9"/>
  <c r="H28" i="9"/>
  <c r="G28" i="9"/>
  <c r="F28" i="9"/>
  <c r="H27" i="9"/>
  <c r="G27" i="9"/>
  <c r="E27" i="9" s="1"/>
  <c r="B27" i="9" s="1"/>
  <c r="F27" i="9"/>
  <c r="H26" i="9"/>
  <c r="E26" i="9" s="1"/>
  <c r="G26" i="9"/>
  <c r="F26" i="9"/>
  <c r="H25" i="9"/>
  <c r="G25" i="9"/>
  <c r="F25" i="9"/>
  <c r="E25" i="9"/>
  <c r="B25" i="9" s="1"/>
  <c r="F24" i="9"/>
  <c r="F4" i="9"/>
  <c r="O3" i="9"/>
  <c r="G296" i="9" s="1"/>
  <c r="I3" i="9"/>
  <c r="H3" i="9"/>
  <c r="G3" i="9"/>
  <c r="D104" i="8"/>
  <c r="C1681" i="1" s="1"/>
  <c r="H1681" i="1" s="1"/>
  <c r="D97" i="8"/>
  <c r="D92" i="8"/>
  <c r="C1669" i="1" s="1"/>
  <c r="H1669" i="1" s="1"/>
  <c r="D87" i="8"/>
  <c r="C1664" i="1" s="1"/>
  <c r="H1664" i="1" s="1"/>
  <c r="D82" i="8"/>
  <c r="C1659" i="1" s="1"/>
  <c r="H1659" i="1" s="1"/>
  <c r="D77" i="8"/>
  <c r="D72" i="8"/>
  <c r="D67" i="8"/>
  <c r="D62" i="8"/>
  <c r="D57" i="8"/>
  <c r="C1634" i="1" s="1"/>
  <c r="H1634" i="1" s="1"/>
  <c r="D52" i="8"/>
  <c r="D46" i="8"/>
  <c r="D37" i="8"/>
  <c r="D27" i="8"/>
  <c r="C1604" i="1" s="1"/>
  <c r="H1604" i="1" s="1"/>
  <c r="D25" i="8"/>
  <c r="C1602" i="1" s="1"/>
  <c r="H1602" i="1" s="1"/>
  <c r="D18" i="8"/>
  <c r="D8" i="8"/>
  <c r="D6" i="8" s="1"/>
  <c r="C1583" i="1" s="1"/>
  <c r="H1583" i="1" s="1"/>
  <c r="E44" i="7"/>
  <c r="D44" i="7"/>
  <c r="C1577" i="1" s="1"/>
  <c r="E39" i="7"/>
  <c r="D1572" i="1" s="1"/>
  <c r="D39" i="7"/>
  <c r="E38" i="7"/>
  <c r="E30" i="7"/>
  <c r="D30" i="7"/>
  <c r="E23" i="7"/>
  <c r="D23" i="7"/>
  <c r="C1556" i="1" s="1"/>
  <c r="D22" i="7"/>
  <c r="C1555" i="1" s="1"/>
  <c r="E14" i="7"/>
  <c r="D14" i="7"/>
  <c r="C1547" i="1" s="1"/>
  <c r="E7" i="7"/>
  <c r="D7" i="7"/>
  <c r="D6" i="7" s="1"/>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E118" i="6"/>
  <c r="D118" i="6"/>
  <c r="F118" i="6" s="1"/>
  <c r="F117" i="6"/>
  <c r="F116" i="6"/>
  <c r="E115" i="6"/>
  <c r="D1511" i="1" s="1"/>
  <c r="D115" i="6"/>
  <c r="D114" i="6" s="1"/>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1439" i="1" s="1"/>
  <c r="D43" i="6"/>
  <c r="F42" i="6"/>
  <c r="F41" i="6"/>
  <c r="F40" i="6"/>
  <c r="E39" i="6"/>
  <c r="D39" i="6"/>
  <c r="F38" i="6"/>
  <c r="F37" i="6"/>
  <c r="E36" i="6"/>
  <c r="D1432" i="1" s="1"/>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C1152" i="1" s="1"/>
  <c r="F146" i="5"/>
  <c r="F145" i="5"/>
  <c r="F144" i="5"/>
  <c r="E143" i="5"/>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D603" i="4"/>
  <c r="F603" i="4" s="1"/>
  <c r="F602" i="4"/>
  <c r="F601" i="4"/>
  <c r="F600" i="4"/>
  <c r="F599" i="4"/>
  <c r="E598" i="4"/>
  <c r="D598" i="4"/>
  <c r="E597" i="4"/>
  <c r="D591" i="1" s="1"/>
  <c r="F596" i="4"/>
  <c r="F595" i="4"/>
  <c r="E594" i="4"/>
  <c r="D594" i="4"/>
  <c r="F594" i="4" s="1"/>
  <c r="F593" i="4"/>
  <c r="F592" i="4"/>
  <c r="E591" i="4"/>
  <c r="D591" i="4"/>
  <c r="F591" i="4" s="1"/>
  <c r="F590" i="4"/>
  <c r="E589" i="4"/>
  <c r="D589" i="4"/>
  <c r="F588" i="4"/>
  <c r="F587" i="4"/>
  <c r="F586" i="4"/>
  <c r="E585" i="4"/>
  <c r="D585" i="4"/>
  <c r="F585" i="4" s="1"/>
  <c r="F583" i="4"/>
  <c r="F582" i="4"/>
  <c r="E581" i="4"/>
  <c r="D581" i="4"/>
  <c r="F580" i="4"/>
  <c r="F579" i="4"/>
  <c r="E578" i="4"/>
  <c r="D578" i="4"/>
  <c r="F577" i="4"/>
  <c r="F576" i="4"/>
  <c r="E575" i="4"/>
  <c r="D575" i="4"/>
  <c r="F575" i="4" s="1"/>
  <c r="F574" i="4"/>
  <c r="F573" i="4"/>
  <c r="E572" i="4"/>
  <c r="D572" i="4"/>
  <c r="E571" i="4"/>
  <c r="F570" i="4"/>
  <c r="F569" i="4"/>
  <c r="F568" i="4"/>
  <c r="F567" i="4"/>
  <c r="F566" i="4"/>
  <c r="F565" i="4"/>
  <c r="F564" i="4"/>
  <c r="F563" i="4"/>
  <c r="E562" i="4"/>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4" i="4"/>
  <c r="F483" i="4"/>
  <c r="F482" i="4"/>
  <c r="F481" i="4"/>
  <c r="E480" i="4"/>
  <c r="D480" i="4"/>
  <c r="F480" i="4" s="1"/>
  <c r="F478" i="4"/>
  <c r="F477" i="4"/>
  <c r="E476" i="4"/>
  <c r="D470" i="1" s="1"/>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2" i="1" s="1"/>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E309" i="4" s="1"/>
  <c r="D304"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E262" i="4"/>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1" i="1" s="1"/>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F141" i="4" s="1"/>
  <c r="E140" i="4"/>
  <c r="D140" i="4"/>
  <c r="F139" i="4"/>
  <c r="F138" i="4"/>
  <c r="F137" i="4"/>
  <c r="F136" i="4"/>
  <c r="E135" i="4"/>
  <c r="E134" i="4" s="1"/>
  <c r="D135" i="4"/>
  <c r="D134" i="4"/>
  <c r="F133" i="4"/>
  <c r="F132" i="4"/>
  <c r="F131" i="4"/>
  <c r="F130" i="4"/>
  <c r="E129" i="4"/>
  <c r="D125" i="1" s="1"/>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3" i="1"/>
  <c r="H1663" i="1" s="1"/>
  <c r="C1662" i="1"/>
  <c r="H1662" i="1" s="1"/>
  <c r="C1661" i="1"/>
  <c r="H1661" i="1" s="1"/>
  <c r="C1660" i="1"/>
  <c r="H1660"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D1576" i="1"/>
  <c r="C1576" i="1"/>
  <c r="J1576" i="1" s="1"/>
  <c r="D1575" i="1"/>
  <c r="C1575" i="1"/>
  <c r="J1575" i="1" s="1"/>
  <c r="D1574" i="1"/>
  <c r="C1574" i="1"/>
  <c r="D1573" i="1"/>
  <c r="C1573" i="1"/>
  <c r="J1573" i="1" s="1"/>
  <c r="D1570" i="1"/>
  <c r="C1570" i="1"/>
  <c r="J1570" i="1" s="1"/>
  <c r="D1569" i="1"/>
  <c r="C1569" i="1"/>
  <c r="D1568" i="1"/>
  <c r="C1568" i="1"/>
  <c r="D1567" i="1"/>
  <c r="C1567" i="1"/>
  <c r="J1567" i="1" s="1"/>
  <c r="D1566" i="1"/>
  <c r="C1566" i="1"/>
  <c r="J1566" i="1" s="1"/>
  <c r="D1565" i="1"/>
  <c r="C1565" i="1"/>
  <c r="D1564" i="1"/>
  <c r="C1564" i="1"/>
  <c r="J1564" i="1" s="1"/>
  <c r="D1563" i="1"/>
  <c r="C1563" i="1"/>
  <c r="D1562" i="1"/>
  <c r="C1562" i="1"/>
  <c r="D1561" i="1"/>
  <c r="C1561" i="1"/>
  <c r="J1561" i="1" s="1"/>
  <c r="D1560" i="1"/>
  <c r="C1560" i="1"/>
  <c r="J1560" i="1" s="1"/>
  <c r="D1559" i="1"/>
  <c r="C1559" i="1"/>
  <c r="D1558" i="1"/>
  <c r="C1558" i="1"/>
  <c r="J1558" i="1" s="1"/>
  <c r="D1557" i="1"/>
  <c r="C1557" i="1"/>
  <c r="D1554" i="1"/>
  <c r="C1554" i="1"/>
  <c r="J1554" i="1" s="1"/>
  <c r="D1553" i="1"/>
  <c r="C1553" i="1"/>
  <c r="D1552" i="1"/>
  <c r="C1552" i="1"/>
  <c r="J1552" i="1" s="1"/>
  <c r="D1551" i="1"/>
  <c r="C1551" i="1"/>
  <c r="D1550" i="1"/>
  <c r="C1550" i="1"/>
  <c r="D1549" i="1"/>
  <c r="C1549" i="1"/>
  <c r="J1549" i="1" s="1"/>
  <c r="D1548" i="1"/>
  <c r="C1548" i="1"/>
  <c r="J1548" i="1" s="1"/>
  <c r="D1547" i="1"/>
  <c r="D1546" i="1"/>
  <c r="C1546" i="1"/>
  <c r="D1545" i="1"/>
  <c r="C1545" i="1"/>
  <c r="D1544" i="1"/>
  <c r="C1544" i="1"/>
  <c r="D1543" i="1"/>
  <c r="C1543" i="1"/>
  <c r="D1542" i="1"/>
  <c r="C1542" i="1"/>
  <c r="D1541" i="1"/>
  <c r="C1541" i="1"/>
  <c r="C1539" i="1"/>
  <c r="D1536" i="1"/>
  <c r="C1536" i="1"/>
  <c r="D1535" i="1"/>
  <c r="C1535" i="1"/>
  <c r="H1535" i="1" s="1"/>
  <c r="D1534" i="1"/>
  <c r="C1534" i="1"/>
  <c r="H1534" i="1" s="1"/>
  <c r="D1533" i="1"/>
  <c r="C1533" i="1"/>
  <c r="H1533" i="1" s="1"/>
  <c r="D1532" i="1"/>
  <c r="C1532" i="1"/>
  <c r="D1531" i="1"/>
  <c r="C1531" i="1"/>
  <c r="H1531" i="1" s="1"/>
  <c r="D1530" i="1"/>
  <c r="C1530" i="1"/>
  <c r="D1529" i="1"/>
  <c r="C1529" i="1"/>
  <c r="H1529" i="1" s="1"/>
  <c r="D1528" i="1"/>
  <c r="C1528" i="1"/>
  <c r="H1528" i="1" s="1"/>
  <c r="D1527" i="1"/>
  <c r="C1527" i="1"/>
  <c r="H1527" i="1" s="1"/>
  <c r="D1526" i="1"/>
  <c r="C1526" i="1"/>
  <c r="D1524" i="1"/>
  <c r="C1524" i="1"/>
  <c r="D1523" i="1"/>
  <c r="C1523" i="1"/>
  <c r="H1523" i="1" s="1"/>
  <c r="D1522" i="1"/>
  <c r="C1522" i="1"/>
  <c r="H1522" i="1" s="1"/>
  <c r="D1521" i="1"/>
  <c r="C1521" i="1"/>
  <c r="D1520" i="1"/>
  <c r="C1520" i="1"/>
  <c r="H1520" i="1" s="1"/>
  <c r="D1519" i="1"/>
  <c r="C1519" i="1"/>
  <c r="H1519" i="1" s="1"/>
  <c r="D1518" i="1"/>
  <c r="C1518" i="1"/>
  <c r="D1517" i="1"/>
  <c r="C1517" i="1"/>
  <c r="H1517" i="1" s="1"/>
  <c r="D1516" i="1"/>
  <c r="C1516" i="1"/>
  <c r="H1516" i="1" s="1"/>
  <c r="D1515" i="1"/>
  <c r="C1515" i="1"/>
  <c r="D1514" i="1"/>
  <c r="C1514" i="1"/>
  <c r="H1514" i="1" s="1"/>
  <c r="D1513" i="1"/>
  <c r="C1513" i="1"/>
  <c r="D1512" i="1"/>
  <c r="C1512" i="1"/>
  <c r="D1509" i="1"/>
  <c r="C1509" i="1"/>
  <c r="H1509" i="1" s="1"/>
  <c r="D1508" i="1"/>
  <c r="C1508" i="1"/>
  <c r="H1508" i="1" s="1"/>
  <c r="D1507" i="1"/>
  <c r="C1507" i="1"/>
  <c r="H1507" i="1" s="1"/>
  <c r="D1506" i="1"/>
  <c r="C1506" i="1"/>
  <c r="D1505" i="1"/>
  <c r="C1505" i="1"/>
  <c r="H1505" i="1" s="1"/>
  <c r="D1504" i="1"/>
  <c r="C1504" i="1"/>
  <c r="H1504" i="1" s="1"/>
  <c r="D1503" i="1"/>
  <c r="C1503" i="1"/>
  <c r="H1503" i="1" s="1"/>
  <c r="D1502" i="1"/>
  <c r="C1502" i="1"/>
  <c r="H1502" i="1" s="1"/>
  <c r="D1501" i="1"/>
  <c r="C1501" i="1"/>
  <c r="H1501" i="1" s="1"/>
  <c r="D1500" i="1"/>
  <c r="C1500" i="1"/>
  <c r="D1499" i="1"/>
  <c r="C1499" i="1"/>
  <c r="H1499" i="1" s="1"/>
  <c r="D1498" i="1"/>
  <c r="C1498" i="1"/>
  <c r="H1498" i="1" s="1"/>
  <c r="D1497" i="1"/>
  <c r="C1497" i="1"/>
  <c r="H1497" i="1" s="1"/>
  <c r="D1496" i="1"/>
  <c r="C1496" i="1"/>
  <c r="H1496" i="1" s="1"/>
  <c r="C1495" i="1"/>
  <c r="H1495" i="1" s="1"/>
  <c r="D1494" i="1"/>
  <c r="C1494" i="1"/>
  <c r="D1493" i="1"/>
  <c r="C1493" i="1"/>
  <c r="D1492" i="1"/>
  <c r="C1492" i="1"/>
  <c r="D1491" i="1"/>
  <c r="C1491" i="1"/>
  <c r="D1490" i="1"/>
  <c r="C1490" i="1"/>
  <c r="D1489" i="1"/>
  <c r="C1489" i="1"/>
  <c r="D1488" i="1"/>
  <c r="C1488" i="1"/>
  <c r="D1487" i="1"/>
  <c r="C1487" i="1"/>
  <c r="D1485" i="1"/>
  <c r="D1484" i="1"/>
  <c r="C1484" i="1"/>
  <c r="D1483" i="1"/>
  <c r="C1483" i="1"/>
  <c r="H1483" i="1" s="1"/>
  <c r="D1482" i="1"/>
  <c r="C1482" i="1"/>
  <c r="D1481" i="1"/>
  <c r="C1481" i="1"/>
  <c r="H1481" i="1" s="1"/>
  <c r="D1480" i="1"/>
  <c r="C1480" i="1"/>
  <c r="H1480" i="1" s="1"/>
  <c r="D1479" i="1"/>
  <c r="C1479" i="1"/>
  <c r="D1478" i="1"/>
  <c r="C1478" i="1"/>
  <c r="D1477" i="1"/>
  <c r="C1477" i="1"/>
  <c r="H1477" i="1" s="1"/>
  <c r="D1476" i="1"/>
  <c r="C1476" i="1"/>
  <c r="D1475" i="1"/>
  <c r="C1475" i="1"/>
  <c r="H1475" i="1" s="1"/>
  <c r="D1474" i="1"/>
  <c r="C1474" i="1"/>
  <c r="H1474" i="1" s="1"/>
  <c r="D1473" i="1"/>
  <c r="C1473" i="1"/>
  <c r="D1472" i="1"/>
  <c r="C1472" i="1"/>
  <c r="D1471" i="1"/>
  <c r="C1471" i="1"/>
  <c r="H1471" i="1" s="1"/>
  <c r="D1470" i="1"/>
  <c r="C1470" i="1"/>
  <c r="D1469" i="1"/>
  <c r="C1469" i="1"/>
  <c r="H1469" i="1" s="1"/>
  <c r="D1468" i="1"/>
  <c r="C1468" i="1"/>
  <c r="H1468" i="1" s="1"/>
  <c r="D1467" i="1"/>
  <c r="C1467" i="1"/>
  <c r="D1466" i="1"/>
  <c r="C1466" i="1"/>
  <c r="D1465" i="1"/>
  <c r="C1465" i="1"/>
  <c r="H1465" i="1" s="1"/>
  <c r="D1464" i="1"/>
  <c r="C1464" i="1"/>
  <c r="D1463" i="1"/>
  <c r="C1463" i="1"/>
  <c r="H1463" i="1" s="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49" i="1"/>
  <c r="C1449" i="1"/>
  <c r="D1448" i="1"/>
  <c r="C1448" i="1"/>
  <c r="D1447" i="1"/>
  <c r="C1447" i="1"/>
  <c r="D1446" i="1"/>
  <c r="D1445" i="1"/>
  <c r="C1445" i="1"/>
  <c r="H1445" i="1" s="1"/>
  <c r="D1444" i="1"/>
  <c r="C1444" i="1"/>
  <c r="H1444" i="1" s="1"/>
  <c r="D1443" i="1"/>
  <c r="C1443" i="1"/>
  <c r="H1443" i="1" s="1"/>
  <c r="D1442" i="1"/>
  <c r="C1442" i="1"/>
  <c r="H1442" i="1" s="1"/>
  <c r="D1441" i="1"/>
  <c r="C1441" i="1"/>
  <c r="H1441" i="1" s="1"/>
  <c r="D1440" i="1"/>
  <c r="C1440" i="1"/>
  <c r="D1438" i="1"/>
  <c r="C1438" i="1"/>
  <c r="H1438" i="1" s="1"/>
  <c r="D1437" i="1"/>
  <c r="C1437" i="1"/>
  <c r="D1436" i="1"/>
  <c r="C1436" i="1"/>
  <c r="H1436" i="1" s="1"/>
  <c r="D1435" i="1"/>
  <c r="C1435" i="1"/>
  <c r="H1435" i="1" s="1"/>
  <c r="D1434" i="1"/>
  <c r="C1434" i="1"/>
  <c r="D1433" i="1"/>
  <c r="C1433" i="1"/>
  <c r="H1433" i="1" s="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H1417" i="1" s="1"/>
  <c r="D1416" i="1"/>
  <c r="C1416" i="1"/>
  <c r="D1415" i="1"/>
  <c r="C1415" i="1"/>
  <c r="H1415" i="1" s="1"/>
  <c r="D1414" i="1"/>
  <c r="C1414" i="1"/>
  <c r="H1414" i="1" s="1"/>
  <c r="D1413" i="1"/>
  <c r="C1413" i="1"/>
  <c r="H1413" i="1" s="1"/>
  <c r="D1412" i="1"/>
  <c r="C1412" i="1"/>
  <c r="D1411" i="1"/>
  <c r="C1411" i="1"/>
  <c r="H1411" i="1" s="1"/>
  <c r="D1410" i="1"/>
  <c r="C1410" i="1"/>
  <c r="D1408" i="1"/>
  <c r="C1408" i="1"/>
  <c r="H1408" i="1" s="1"/>
  <c r="D1407" i="1"/>
  <c r="C1407" i="1"/>
  <c r="H1407" i="1" s="1"/>
  <c r="D1406" i="1"/>
  <c r="C1406" i="1"/>
  <c r="H1406" i="1" s="1"/>
  <c r="D1405" i="1"/>
  <c r="C1405" i="1"/>
  <c r="H1405" i="1" s="1"/>
  <c r="D1404" i="1"/>
  <c r="C1404" i="1"/>
  <c r="D1403" i="1"/>
  <c r="C1403" i="1"/>
  <c r="H1403" i="1" s="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D1299" i="1"/>
  <c r="C1299" i="1"/>
  <c r="H1299" i="1" s="1"/>
  <c r="D1298" i="1"/>
  <c r="C1298" i="1"/>
  <c r="H1298" i="1" s="1"/>
  <c r="D1297" i="1"/>
  <c r="C1297" i="1"/>
  <c r="D1296" i="1"/>
  <c r="C1296" i="1"/>
  <c r="H1296" i="1" s="1"/>
  <c r="D1294" i="1"/>
  <c r="C1294" i="1"/>
  <c r="H1294" i="1" s="1"/>
  <c r="D1293" i="1"/>
  <c r="C1293" i="1"/>
  <c r="H1293" i="1" s="1"/>
  <c r="D1292" i="1"/>
  <c r="C1292" i="1"/>
  <c r="H1292" i="1" s="1"/>
  <c r="D1291" i="1"/>
  <c r="C1291" i="1"/>
  <c r="H1291" i="1" s="1"/>
  <c r="D1290" i="1"/>
  <c r="C1290" i="1"/>
  <c r="D1289" i="1"/>
  <c r="C1289" i="1"/>
  <c r="H1289" i="1" s="1"/>
  <c r="D1288" i="1"/>
  <c r="C1288" i="1"/>
  <c r="H1288" i="1" s="1"/>
  <c r="D1287" i="1"/>
  <c r="C1287" i="1"/>
  <c r="H1287" i="1" s="1"/>
  <c r="D1286" i="1"/>
  <c r="C1286" i="1"/>
  <c r="H1286" i="1" s="1"/>
  <c r="D1285" i="1"/>
  <c r="C1285" i="1"/>
  <c r="H1285" i="1" s="1"/>
  <c r="D1284" i="1"/>
  <c r="C1284" i="1"/>
  <c r="D1283" i="1"/>
  <c r="C1283" i="1"/>
  <c r="H1283" i="1" s="1"/>
  <c r="D1282" i="1"/>
  <c r="C1282" i="1"/>
  <c r="H1282" i="1" s="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H1267" i="1" s="1"/>
  <c r="D1266" i="1"/>
  <c r="C1266" i="1"/>
  <c r="H1266" i="1" s="1"/>
  <c r="D1265" i="1"/>
  <c r="C1265" i="1"/>
  <c r="D1263" i="1"/>
  <c r="C1263" i="1"/>
  <c r="D1262" i="1"/>
  <c r="C1262" i="1"/>
  <c r="H1262" i="1" s="1"/>
  <c r="D1261" i="1"/>
  <c r="C1261" i="1"/>
  <c r="H1261" i="1" s="1"/>
  <c r="D1258" i="1"/>
  <c r="C1258" i="1"/>
  <c r="H1258" i="1" s="1"/>
  <c r="D1257" i="1"/>
  <c r="C1257" i="1"/>
  <c r="H1257" i="1" s="1"/>
  <c r="D1254" i="1"/>
  <c r="C1254" i="1"/>
  <c r="D1253" i="1"/>
  <c r="C1253" i="1"/>
  <c r="H1253" i="1" s="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H1240" i="1" s="1"/>
  <c r="D1239" i="1"/>
  <c r="C1239" i="1"/>
  <c r="D1238" i="1"/>
  <c r="C1238" i="1"/>
  <c r="H1238" i="1" s="1"/>
  <c r="D1237" i="1"/>
  <c r="C1237" i="1"/>
  <c r="H1237" i="1" s="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H1229" i="1" s="1"/>
  <c r="D1228" i="1"/>
  <c r="C1228" i="1"/>
  <c r="H1228" i="1" s="1"/>
  <c r="D1227" i="1"/>
  <c r="C1227" i="1"/>
  <c r="D1226" i="1"/>
  <c r="C1226" i="1"/>
  <c r="H1226" i="1" s="1"/>
  <c r="D1225" i="1"/>
  <c r="C1225" i="1"/>
  <c r="H1225" i="1" s="1"/>
  <c r="D1224" i="1"/>
  <c r="C1224" i="1"/>
  <c r="H1224" i="1" s="1"/>
  <c r="D1222" i="1"/>
  <c r="C1222" i="1"/>
  <c r="H1222" i="1" s="1"/>
  <c r="D1221" i="1"/>
  <c r="C1221" i="1"/>
  <c r="D1220" i="1"/>
  <c r="C1220" i="1"/>
  <c r="D1219" i="1"/>
  <c r="C1219" i="1"/>
  <c r="H1219" i="1" s="1"/>
  <c r="D1218" i="1"/>
  <c r="C1218" i="1"/>
  <c r="D1217" i="1"/>
  <c r="C1217" i="1"/>
  <c r="H1217" i="1" s="1"/>
  <c r="D1216" i="1"/>
  <c r="C1216" i="1"/>
  <c r="H1216" i="1" s="1"/>
  <c r="D1215" i="1"/>
  <c r="C1215" i="1"/>
  <c r="D1214" i="1"/>
  <c r="C1214" i="1"/>
  <c r="D1213" i="1"/>
  <c r="C1213" i="1"/>
  <c r="H1213" i="1" s="1"/>
  <c r="D1212" i="1"/>
  <c r="C1212" i="1"/>
  <c r="D1211" i="1"/>
  <c r="C1211" i="1"/>
  <c r="H1211" i="1" s="1"/>
  <c r="D1210" i="1"/>
  <c r="C1210" i="1"/>
  <c r="H1210" i="1" s="1"/>
  <c r="D1209" i="1"/>
  <c r="C1209" i="1"/>
  <c r="D1208" i="1"/>
  <c r="D1206" i="1"/>
  <c r="C1206" i="1"/>
  <c r="D1205" i="1"/>
  <c r="C1205" i="1"/>
  <c r="D1204" i="1"/>
  <c r="C1204" i="1"/>
  <c r="D1203" i="1"/>
  <c r="C1203" i="1"/>
  <c r="D1202" i="1"/>
  <c r="C1202" i="1"/>
  <c r="C1201" i="1"/>
  <c r="D1200" i="1"/>
  <c r="C1200" i="1"/>
  <c r="H1200" i="1" s="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D1189" i="1"/>
  <c r="C1189" i="1"/>
  <c r="H1189" i="1" s="1"/>
  <c r="D1188" i="1"/>
  <c r="C1188" i="1"/>
  <c r="H1188" i="1" s="1"/>
  <c r="D1187" i="1"/>
  <c r="C1187" i="1"/>
  <c r="H1187" i="1" s="1"/>
  <c r="D1186" i="1"/>
  <c r="C1186" i="1"/>
  <c r="H1186" i="1" s="1"/>
  <c r="D1185" i="1"/>
  <c r="C1185" i="1"/>
  <c r="H1185" i="1" s="1"/>
  <c r="D1184" i="1"/>
  <c r="C1184" i="1"/>
  <c r="D1183" i="1"/>
  <c r="C1183" i="1"/>
  <c r="H1183" i="1" s="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H1151" i="1" s="1"/>
  <c r="D1150" i="1"/>
  <c r="C1150" i="1"/>
  <c r="H1150" i="1" s="1"/>
  <c r="D1149" i="1"/>
  <c r="C1149" i="1"/>
  <c r="D1148" i="1"/>
  <c r="D1147" i="1"/>
  <c r="C1147" i="1"/>
  <c r="D1146" i="1"/>
  <c r="C1146" i="1"/>
  <c r="D1145" i="1"/>
  <c r="C1145" i="1"/>
  <c r="D1144" i="1"/>
  <c r="C1144" i="1"/>
  <c r="D1143" i="1"/>
  <c r="C1143" i="1"/>
  <c r="D1142" i="1"/>
  <c r="C1142" i="1"/>
  <c r="C1141" i="1"/>
  <c r="D1139" i="1"/>
  <c r="C1139" i="1"/>
  <c r="H1139" i="1" s="1"/>
  <c r="D1138" i="1"/>
  <c r="C1138" i="1"/>
  <c r="H1138" i="1" s="1"/>
  <c r="D1137" i="1"/>
  <c r="C1137" i="1"/>
  <c r="H1137" i="1" s="1"/>
  <c r="D1136" i="1"/>
  <c r="C1136" i="1"/>
  <c r="D1135" i="1"/>
  <c r="C1135" i="1"/>
  <c r="H1135" i="1" s="1"/>
  <c r="D1134" i="1"/>
  <c r="C1134" i="1"/>
  <c r="H1134" i="1" s="1"/>
  <c r="D1133" i="1"/>
  <c r="C1133" i="1"/>
  <c r="H1133"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D1088" i="1"/>
  <c r="C1088" i="1"/>
  <c r="H1088" i="1" s="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H1049" i="1" s="1"/>
  <c r="D1048" i="1"/>
  <c r="C1048" i="1"/>
  <c r="H1048" i="1" s="1"/>
  <c r="D1047" i="1"/>
  <c r="C1047" i="1"/>
  <c r="H1047" i="1" s="1"/>
  <c r="D1046" i="1"/>
  <c r="C1046" i="1"/>
  <c r="H1046" i="1" s="1"/>
  <c r="D1045" i="1"/>
  <c r="C1045" i="1"/>
  <c r="D1044" i="1"/>
  <c r="C1044" i="1"/>
  <c r="D1043" i="1"/>
  <c r="C1043" i="1"/>
  <c r="H1043" i="1" s="1"/>
  <c r="D1042" i="1"/>
  <c r="C1042" i="1"/>
  <c r="H1042" i="1" s="1"/>
  <c r="D1041" i="1"/>
  <c r="C1041" i="1"/>
  <c r="H1041" i="1" s="1"/>
  <c r="D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1" i="1"/>
  <c r="D636" i="1"/>
  <c r="C636" i="1"/>
  <c r="D635" i="1"/>
  <c r="C635" i="1"/>
  <c r="D632" i="1"/>
  <c r="C632" i="1"/>
  <c r="D631" i="1"/>
  <c r="C631" i="1"/>
  <c r="H631" i="1" s="1"/>
  <c r="D630" i="1"/>
  <c r="C630" i="1"/>
  <c r="H630" i="1" s="1"/>
  <c r="D629" i="1"/>
  <c r="C629" i="1"/>
  <c r="D628" i="1"/>
  <c r="C628" i="1"/>
  <c r="C627" i="1"/>
  <c r="H627" i="1" s="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D600" i="1"/>
  <c r="C600" i="1"/>
  <c r="H600" i="1" s="1"/>
  <c r="D599" i="1"/>
  <c r="C599" i="1"/>
  <c r="D598" i="1"/>
  <c r="C598" i="1"/>
  <c r="C597" i="1"/>
  <c r="D596" i="1"/>
  <c r="C596" i="1"/>
  <c r="D595" i="1"/>
  <c r="C595" i="1"/>
  <c r="D594" i="1"/>
  <c r="C594" i="1"/>
  <c r="D593" i="1"/>
  <c r="C593" i="1"/>
  <c r="D592" i="1"/>
  <c r="D590" i="1"/>
  <c r="C590" i="1"/>
  <c r="H590" i="1" s="1"/>
  <c r="D589" i="1"/>
  <c r="C589" i="1"/>
  <c r="D588" i="1"/>
  <c r="C588" i="1"/>
  <c r="H588" i="1" s="1"/>
  <c r="D587" i="1"/>
  <c r="C587" i="1"/>
  <c r="D586" i="1"/>
  <c r="C586" i="1"/>
  <c r="D585" i="1"/>
  <c r="C585" i="1"/>
  <c r="H585" i="1" s="1"/>
  <c r="D584" i="1"/>
  <c r="C584" i="1"/>
  <c r="H584" i="1" s="1"/>
  <c r="D583" i="1"/>
  <c r="C583" i="1"/>
  <c r="D582" i="1"/>
  <c r="C582" i="1"/>
  <c r="H582" i="1" s="1"/>
  <c r="D581" i="1"/>
  <c r="C581" i="1"/>
  <c r="D580" i="1"/>
  <c r="C580" i="1"/>
  <c r="D579" i="1"/>
  <c r="C579" i="1"/>
  <c r="H579" i="1" s="1"/>
  <c r="D577" i="1"/>
  <c r="C577" i="1"/>
  <c r="H577" i="1" s="1"/>
  <c r="D576" i="1"/>
  <c r="C576" i="1"/>
  <c r="H576" i="1" s="1"/>
  <c r="D575" i="1"/>
  <c r="D574" i="1"/>
  <c r="C574" i="1"/>
  <c r="D573" i="1"/>
  <c r="C573" i="1"/>
  <c r="D572" i="1"/>
  <c r="D571" i="1"/>
  <c r="C571" i="1"/>
  <c r="D570" i="1"/>
  <c r="C570" i="1"/>
  <c r="D569" i="1"/>
  <c r="D568" i="1"/>
  <c r="C568" i="1"/>
  <c r="D567" i="1"/>
  <c r="C567" i="1"/>
  <c r="D566" i="1"/>
  <c r="C566" i="1"/>
  <c r="D565" i="1"/>
  <c r="D564" i="1"/>
  <c r="C564" i="1"/>
  <c r="H564" i="1" s="1"/>
  <c r="D563" i="1"/>
  <c r="C563" i="1"/>
  <c r="D562" i="1"/>
  <c r="C562" i="1"/>
  <c r="D561" i="1"/>
  <c r="C561" i="1"/>
  <c r="H561" i="1" s="1"/>
  <c r="D560" i="1"/>
  <c r="C560" i="1"/>
  <c r="H560" i="1" s="1"/>
  <c r="D559" i="1"/>
  <c r="C559" i="1"/>
  <c r="H559" i="1" s="1"/>
  <c r="D558" i="1"/>
  <c r="C558" i="1"/>
  <c r="H558" i="1" s="1"/>
  <c r="D557" i="1"/>
  <c r="C557" i="1"/>
  <c r="D556" i="1"/>
  <c r="D555" i="1"/>
  <c r="C555" i="1"/>
  <c r="D554" i="1"/>
  <c r="C554" i="1"/>
  <c r="D553" i="1"/>
  <c r="C553" i="1"/>
  <c r="D552" i="1"/>
  <c r="C552" i="1"/>
  <c r="C551" i="1"/>
  <c r="D550" i="1"/>
  <c r="C550" i="1"/>
  <c r="D549" i="1"/>
  <c r="C549" i="1"/>
  <c r="D548" i="1"/>
  <c r="C548" i="1"/>
  <c r="D547" i="1"/>
  <c r="C547" i="1"/>
  <c r="D546" i="1"/>
  <c r="C546" i="1"/>
  <c r="D545" i="1"/>
  <c r="C545" i="1"/>
  <c r="H545" i="1" s="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H533" i="1" s="1"/>
  <c r="D532" i="1"/>
  <c r="C532" i="1"/>
  <c r="D531" i="1"/>
  <c r="C531" i="1"/>
  <c r="D530" i="1"/>
  <c r="D528" i="1"/>
  <c r="C528" i="1"/>
  <c r="D527" i="1"/>
  <c r="C527" i="1"/>
  <c r="D526" i="1"/>
  <c r="C526" i="1"/>
  <c r="D525" i="1"/>
  <c r="C525" i="1"/>
  <c r="D524" i="1"/>
  <c r="C524" i="1"/>
  <c r="D523" i="1"/>
  <c r="C523" i="1"/>
  <c r="D522" i="1"/>
  <c r="C522" i="1"/>
  <c r="D521" i="1"/>
  <c r="C521" i="1"/>
  <c r="D520" i="1"/>
  <c r="D519" i="1"/>
  <c r="C519" i="1"/>
  <c r="D518" i="1"/>
  <c r="C518" i="1"/>
  <c r="C517" i="1"/>
  <c r="C516" i="1"/>
  <c r="D515" i="1"/>
  <c r="C515" i="1"/>
  <c r="H515" i="1" s="1"/>
  <c r="D514" i="1"/>
  <c r="C514" i="1"/>
  <c r="D513" i="1"/>
  <c r="C513" i="1"/>
  <c r="H513" i="1" s="1"/>
  <c r="D512" i="1"/>
  <c r="C512" i="1"/>
  <c r="D511" i="1"/>
  <c r="C511" i="1"/>
  <c r="D510" i="1"/>
  <c r="C510" i="1"/>
  <c r="H510" i="1" s="1"/>
  <c r="D509" i="1"/>
  <c r="C509" i="1"/>
  <c r="H509" i="1" s="1"/>
  <c r="D508" i="1"/>
  <c r="D507" i="1"/>
  <c r="C507" i="1"/>
  <c r="D506" i="1"/>
  <c r="C506" i="1"/>
  <c r="D505" i="1"/>
  <c r="C505" i="1"/>
  <c r="D504" i="1"/>
  <c r="C504" i="1"/>
  <c r="D503" i="1"/>
  <c r="C503" i="1"/>
  <c r="D502" i="1"/>
  <c r="C502" i="1"/>
  <c r="D501" i="1"/>
  <c r="C501" i="1"/>
  <c r="D500" i="1"/>
  <c r="C500" i="1"/>
  <c r="D499" i="1"/>
  <c r="C499" i="1"/>
  <c r="D498" i="1"/>
  <c r="C498" i="1"/>
  <c r="D497" i="1"/>
  <c r="C497" i="1"/>
  <c r="D496" i="1"/>
  <c r="D495" i="1"/>
  <c r="C495" i="1"/>
  <c r="H495" i="1" s="1"/>
  <c r="D494" i="1"/>
  <c r="C494" i="1"/>
  <c r="H494" i="1" s="1"/>
  <c r="D493" i="1"/>
  <c r="C493" i="1"/>
  <c r="D492" i="1"/>
  <c r="C492" i="1"/>
  <c r="D491" i="1"/>
  <c r="C491" i="1"/>
  <c r="H491" i="1" s="1"/>
  <c r="D490" i="1"/>
  <c r="C490" i="1"/>
  <c r="D489" i="1"/>
  <c r="C489" i="1"/>
  <c r="H489" i="1" s="1"/>
  <c r="D488" i="1"/>
  <c r="C488" i="1"/>
  <c r="H488" i="1" s="1"/>
  <c r="D487" i="1"/>
  <c r="C487" i="1"/>
  <c r="D486" i="1"/>
  <c r="C486" i="1"/>
  <c r="D485" i="1"/>
  <c r="C485" i="1"/>
  <c r="H485" i="1" s="1"/>
  <c r="D484" i="1"/>
  <c r="C484" i="1"/>
  <c r="H484" i="1" s="1"/>
  <c r="D483" i="1"/>
  <c r="C483" i="1"/>
  <c r="H483" i="1" s="1"/>
  <c r="D482" i="1"/>
  <c r="C482" i="1"/>
  <c r="H482" i="1" s="1"/>
  <c r="D481" i="1"/>
  <c r="C481" i="1"/>
  <c r="D480" i="1"/>
  <c r="C480" i="1"/>
  <c r="D479" i="1"/>
  <c r="C479" i="1"/>
  <c r="H479" i="1" s="1"/>
  <c r="D478" i="1"/>
  <c r="C478" i="1"/>
  <c r="H478" i="1" s="1"/>
  <c r="D477" i="1"/>
  <c r="C477" i="1"/>
  <c r="H477" i="1" s="1"/>
  <c r="D476" i="1"/>
  <c r="C476" i="1"/>
  <c r="H476" i="1" s="1"/>
  <c r="D475" i="1"/>
  <c r="C475" i="1"/>
  <c r="D474" i="1"/>
  <c r="C474" i="1"/>
  <c r="D472" i="1"/>
  <c r="C472" i="1"/>
  <c r="D471" i="1"/>
  <c r="C471" i="1"/>
  <c r="C470" i="1"/>
  <c r="D469" i="1"/>
  <c r="C469" i="1"/>
  <c r="D468" i="1"/>
  <c r="C468" i="1"/>
  <c r="D467" i="1"/>
  <c r="C467" i="1"/>
  <c r="H467" i="1" s="1"/>
  <c r="D466" i="1"/>
  <c r="C466" i="1"/>
  <c r="H466" i="1" s="1"/>
  <c r="D465" i="1"/>
  <c r="C465" i="1"/>
  <c r="H465" i="1" s="1"/>
  <c r="D464" i="1"/>
  <c r="C464" i="1"/>
  <c r="H464" i="1" s="1"/>
  <c r="D463" i="1"/>
  <c r="C463" i="1"/>
  <c r="D462" i="1"/>
  <c r="C462" i="1"/>
  <c r="D461" i="1"/>
  <c r="C461" i="1"/>
  <c r="H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H423" i="1" s="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H367" i="1" s="1"/>
  <c r="D366" i="1"/>
  <c r="C366" i="1"/>
  <c r="H366" i="1" s="1"/>
  <c r="D365" i="1"/>
  <c r="C365" i="1"/>
  <c r="D364" i="1"/>
  <c r="C364" i="1"/>
  <c r="H364" i="1" s="1"/>
  <c r="D363" i="1"/>
  <c r="C363" i="1"/>
  <c r="D362" i="1"/>
  <c r="C362" i="1"/>
  <c r="D361" i="1"/>
  <c r="C361" i="1"/>
  <c r="H361" i="1" s="1"/>
  <c r="D360" i="1"/>
  <c r="C360" i="1"/>
  <c r="H360" i="1" s="1"/>
  <c r="D359" i="1"/>
  <c r="C359" i="1"/>
  <c r="D358" i="1"/>
  <c r="C358" i="1"/>
  <c r="H358" i="1" s="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H313" i="1" s="1"/>
  <c r="D312" i="1"/>
  <c r="C312" i="1"/>
  <c r="H312" i="1" s="1"/>
  <c r="D311" i="1"/>
  <c r="C311" i="1"/>
  <c r="D310" i="1"/>
  <c r="C310" i="1"/>
  <c r="H310" i="1" s="1"/>
  <c r="D309" i="1"/>
  <c r="C309" i="1"/>
  <c r="D308" i="1"/>
  <c r="C308" i="1"/>
  <c r="D307" i="1"/>
  <c r="C307" i="1"/>
  <c r="H307" i="1" s="1"/>
  <c r="D306" i="1"/>
  <c r="C306" i="1"/>
  <c r="H306" i="1" s="1"/>
  <c r="D305" i="1"/>
  <c r="C305" i="1"/>
  <c r="D302" i="1"/>
  <c r="C302" i="1"/>
  <c r="D301" i="1"/>
  <c r="C301" i="1"/>
  <c r="H301" i="1" s="1"/>
  <c r="D300" i="1"/>
  <c r="C300" i="1"/>
  <c r="D299" i="1"/>
  <c r="C299" i="1"/>
  <c r="H299" i="1" s="1"/>
  <c r="D298" i="1"/>
  <c r="C298" i="1"/>
  <c r="H298" i="1" s="1"/>
  <c r="D294" i="1"/>
  <c r="C294" i="1"/>
  <c r="D293" i="1"/>
  <c r="C293" i="1"/>
  <c r="H293" i="1" s="1"/>
  <c r="D292" i="1"/>
  <c r="C292" i="1"/>
  <c r="D291" i="1"/>
  <c r="C291" i="1"/>
  <c r="D290" i="1"/>
  <c r="C290" i="1"/>
  <c r="H290" i="1" s="1"/>
  <c r="D289" i="1"/>
  <c r="C289" i="1"/>
  <c r="D288" i="1"/>
  <c r="C288" i="1"/>
  <c r="D287" i="1"/>
  <c r="C287" i="1"/>
  <c r="H287" i="1" s="1"/>
  <c r="D286" i="1"/>
  <c r="C286" i="1"/>
  <c r="D285" i="1"/>
  <c r="C285" i="1"/>
  <c r="D284" i="1"/>
  <c r="C284" i="1"/>
  <c r="H284" i="1" s="1"/>
  <c r="D283" i="1"/>
  <c r="C283" i="1"/>
  <c r="D282" i="1"/>
  <c r="C282" i="1"/>
  <c r="D281" i="1"/>
  <c r="C281" i="1"/>
  <c r="H281" i="1" s="1"/>
  <c r="D280" i="1"/>
  <c r="C280" i="1"/>
  <c r="D279" i="1"/>
  <c r="C279" i="1"/>
  <c r="D278" i="1"/>
  <c r="C278" i="1"/>
  <c r="H278" i="1" s="1"/>
  <c r="D277" i="1"/>
  <c r="C277" i="1"/>
  <c r="D276" i="1"/>
  <c r="C276" i="1"/>
  <c r="D275" i="1"/>
  <c r="C275" i="1"/>
  <c r="H275" i="1" s="1"/>
  <c r="D274" i="1"/>
  <c r="C274" i="1"/>
  <c r="D273" i="1"/>
  <c r="C273" i="1"/>
  <c r="D272" i="1"/>
  <c r="C272" i="1"/>
  <c r="H272" i="1" s="1"/>
  <c r="D271" i="1"/>
  <c r="C271" i="1"/>
  <c r="D270" i="1"/>
  <c r="C270" i="1"/>
  <c r="C269" i="1"/>
  <c r="D268" i="1"/>
  <c r="C268" i="1"/>
  <c r="D267" i="1"/>
  <c r="C267" i="1"/>
  <c r="D266" i="1"/>
  <c r="C266" i="1"/>
  <c r="H266" i="1" s="1"/>
  <c r="D265" i="1"/>
  <c r="C265" i="1"/>
  <c r="D264" i="1"/>
  <c r="C264" i="1"/>
  <c r="D263" i="1"/>
  <c r="C263" i="1"/>
  <c r="H263" i="1" s="1"/>
  <c r="D262" i="1"/>
  <c r="C262" i="1"/>
  <c r="D261" i="1"/>
  <c r="C261" i="1"/>
  <c r="D260" i="1"/>
  <c r="C260" i="1"/>
  <c r="H260" i="1" s="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H225" i="1" s="1"/>
  <c r="D224" i="1"/>
  <c r="C224" i="1"/>
  <c r="H224" i="1" s="1"/>
  <c r="D223" i="1"/>
  <c r="C223" i="1"/>
  <c r="H223" i="1" s="1"/>
  <c r="D222" i="1"/>
  <c r="C222" i="1"/>
  <c r="C221" i="1"/>
  <c r="D220" i="1"/>
  <c r="C220" i="1"/>
  <c r="D219" i="1"/>
  <c r="C219" i="1"/>
  <c r="D218" i="1"/>
  <c r="C218" i="1"/>
  <c r="C217" i="1"/>
  <c r="D216" i="1"/>
  <c r="C216" i="1"/>
  <c r="D215" i="1"/>
  <c r="C215" i="1"/>
  <c r="H215" i="1" s="1"/>
  <c r="D214" i="1"/>
  <c r="C214" i="1"/>
  <c r="H214" i="1" s="1"/>
  <c r="D213" i="1"/>
  <c r="C213" i="1"/>
  <c r="H213" i="1" s="1"/>
  <c r="D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H197" i="1" s="1"/>
  <c r="D196" i="1"/>
  <c r="C196" i="1"/>
  <c r="D195" i="1"/>
  <c r="C195" i="1"/>
  <c r="H195" i="1" s="1"/>
  <c r="D194" i="1"/>
  <c r="C194" i="1"/>
  <c r="H194" i="1" s="1"/>
  <c r="D193" i="1"/>
  <c r="C193" i="1"/>
  <c r="H193" i="1" s="1"/>
  <c r="D192" i="1"/>
  <c r="C192" i="1"/>
  <c r="D191" i="1"/>
  <c r="C191" i="1"/>
  <c r="H191" i="1" s="1"/>
  <c r="D190" i="1"/>
  <c r="C190" i="1"/>
  <c r="D189" i="1"/>
  <c r="C189" i="1"/>
  <c r="H189" i="1" s="1"/>
  <c r="D188" i="1"/>
  <c r="C188" i="1"/>
  <c r="H188" i="1" s="1"/>
  <c r="D187" i="1"/>
  <c r="C187" i="1"/>
  <c r="H187" i="1" s="1"/>
  <c r="D186" i="1"/>
  <c r="C186" i="1"/>
  <c r="D185" i="1"/>
  <c r="C185" i="1"/>
  <c r="H185" i="1" s="1"/>
  <c r="D184" i="1"/>
  <c r="C184" i="1"/>
  <c r="D183" i="1"/>
  <c r="C183" i="1"/>
  <c r="H183" i="1" s="1"/>
  <c r="D182" i="1"/>
  <c r="C182" i="1"/>
  <c r="H182" i="1" s="1"/>
  <c r="D181" i="1"/>
  <c r="C181" i="1"/>
  <c r="H181" i="1" s="1"/>
  <c r="D180" i="1"/>
  <c r="C180" i="1"/>
  <c r="D179" i="1"/>
  <c r="C179" i="1"/>
  <c r="H179" i="1" s="1"/>
  <c r="D178" i="1"/>
  <c r="C178" i="1"/>
  <c r="D177" i="1"/>
  <c r="C177" i="1"/>
  <c r="H177" i="1" s="1"/>
  <c r="D176" i="1"/>
  <c r="C176" i="1"/>
  <c r="H176" i="1" s="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H164" i="1" s="1"/>
  <c r="D163" i="1"/>
  <c r="C163" i="1"/>
  <c r="H163" i="1" s="1"/>
  <c r="D162" i="1"/>
  <c r="C162" i="1"/>
  <c r="D161" i="1"/>
  <c r="C161" i="1"/>
  <c r="H161" i="1" s="1"/>
  <c r="D159" i="1"/>
  <c r="C159" i="1"/>
  <c r="D158" i="1"/>
  <c r="C158" i="1"/>
  <c r="D157" i="1"/>
  <c r="C157" i="1"/>
  <c r="D156" i="1"/>
  <c r="C156" i="1"/>
  <c r="D155" i="1"/>
  <c r="C155" i="1"/>
  <c r="D154" i="1"/>
  <c r="C154" i="1"/>
  <c r="D153" i="1"/>
  <c r="C153" i="1"/>
  <c r="D152" i="1"/>
  <c r="C152" i="1"/>
  <c r="D151" i="1"/>
  <c r="C151" i="1"/>
  <c r="D150" i="1"/>
  <c r="C150" i="1"/>
  <c r="D149" i="1"/>
  <c r="D147" i="1"/>
  <c r="C147" i="1"/>
  <c r="H147" i="1" s="1"/>
  <c r="D146" i="1"/>
  <c r="C146" i="1"/>
  <c r="H146" i="1" s="1"/>
  <c r="D145" i="1"/>
  <c r="C145" i="1"/>
  <c r="H145" i="1" s="1"/>
  <c r="D144" i="1"/>
  <c r="C144" i="1"/>
  <c r="D143" i="1"/>
  <c r="C143" i="1"/>
  <c r="H143" i="1" s="1"/>
  <c r="D142" i="1"/>
  <c r="C142" i="1"/>
  <c r="D141" i="1"/>
  <c r="C141" i="1"/>
  <c r="H141" i="1" s="1"/>
  <c r="D140" i="1"/>
  <c r="C140" i="1"/>
  <c r="H140" i="1" s="1"/>
  <c r="D139" i="1"/>
  <c r="C139" i="1"/>
  <c r="H139" i="1" s="1"/>
  <c r="D138" i="1"/>
  <c r="C138" i="1"/>
  <c r="D137" i="1"/>
  <c r="C137" i="1"/>
  <c r="H137" i="1" s="1"/>
  <c r="D136" i="1"/>
  <c r="D135" i="1"/>
  <c r="C135" i="1"/>
  <c r="D134" i="1"/>
  <c r="C134" i="1"/>
  <c r="D133" i="1"/>
  <c r="C133" i="1"/>
  <c r="D132" i="1"/>
  <c r="C132" i="1"/>
  <c r="D131" i="1"/>
  <c r="C131" i="1"/>
  <c r="D130" i="1"/>
  <c r="C130" i="1"/>
  <c r="D129" i="1"/>
  <c r="C129" i="1"/>
  <c r="D128" i="1"/>
  <c r="C128" i="1"/>
  <c r="D127" i="1"/>
  <c r="C127" i="1"/>
  <c r="D126" i="1"/>
  <c r="C126" i="1"/>
  <c r="C125" i="1"/>
  <c r="H125" i="1" s="1"/>
  <c r="D124" i="1"/>
  <c r="C124" i="1"/>
  <c r="H124" i="1" s="1"/>
  <c r="D123" i="1"/>
  <c r="C123" i="1"/>
  <c r="D122" i="1"/>
  <c r="C122" i="1"/>
  <c r="H122" i="1" s="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H101" i="1" s="1"/>
  <c r="D100" i="1"/>
  <c r="C100" i="1"/>
  <c r="H100" i="1" s="1"/>
  <c r="D99" i="1"/>
  <c r="C99" i="1"/>
  <c r="H99" i="1" s="1"/>
  <c r="D98" i="1"/>
  <c r="C98" i="1"/>
  <c r="H98" i="1" s="1"/>
  <c r="D97" i="1"/>
  <c r="C97" i="1"/>
  <c r="H97" i="1" s="1"/>
  <c r="D96" i="1"/>
  <c r="C96" i="1"/>
  <c r="D95" i="1"/>
  <c r="C95" i="1"/>
  <c r="H95" i="1" s="1"/>
  <c r="D94" i="1"/>
  <c r="C94" i="1"/>
  <c r="H94" i="1" s="1"/>
  <c r="D93" i="1"/>
  <c r="C93" i="1"/>
  <c r="H93" i="1" s="1"/>
  <c r="D92" i="1"/>
  <c r="C92" i="1"/>
  <c r="H92" i="1" s="1"/>
  <c r="D91" i="1"/>
  <c r="C91" i="1"/>
  <c r="H91" i="1" s="1"/>
  <c r="D90" i="1"/>
  <c r="C90" i="1"/>
  <c r="D89" i="1"/>
  <c r="C89" i="1"/>
  <c r="H89" i="1" s="1"/>
  <c r="D88" i="1"/>
  <c r="C88" i="1"/>
  <c r="H88" i="1" s="1"/>
  <c r="D87" i="1"/>
  <c r="C87" i="1"/>
  <c r="H87" i="1" s="1"/>
  <c r="D86" i="1"/>
  <c r="C86" i="1"/>
  <c r="H86" i="1" s="1"/>
  <c r="D85" i="1"/>
  <c r="C85" i="1"/>
  <c r="H85" i="1" s="1"/>
  <c r="D84" i="1"/>
  <c r="C84" i="1"/>
  <c r="D83" i="1"/>
  <c r="C83" i="1"/>
  <c r="H83" i="1" s="1"/>
  <c r="D82" i="1"/>
  <c r="C82" i="1"/>
  <c r="H82" i="1" s="1"/>
  <c r="D81" i="1"/>
  <c r="C81" i="1"/>
  <c r="H81" i="1" s="1"/>
  <c r="D80" i="1"/>
  <c r="C80" i="1"/>
  <c r="H80" i="1" s="1"/>
  <c r="D79" i="1"/>
  <c r="C79" i="1"/>
  <c r="H79" i="1" s="1"/>
  <c r="D77" i="1"/>
  <c r="C77" i="1"/>
  <c r="H77" i="1" s="1"/>
  <c r="D76" i="1"/>
  <c r="C76" i="1"/>
  <c r="D75" i="1"/>
  <c r="C75" i="1"/>
  <c r="D74" i="1"/>
  <c r="C74" i="1"/>
  <c r="D73" i="1"/>
  <c r="C73" i="1"/>
  <c r="H73" i="1" s="1"/>
  <c r="D72" i="1"/>
  <c r="C72" i="1"/>
  <c r="D71" i="1"/>
  <c r="C71" i="1"/>
  <c r="H71" i="1" s="1"/>
  <c r="D70" i="1"/>
  <c r="C70" i="1"/>
  <c r="H70" i="1" s="1"/>
  <c r="D69" i="1"/>
  <c r="C69" i="1"/>
  <c r="D68" i="1"/>
  <c r="C68" i="1"/>
  <c r="H68" i="1" s="1"/>
  <c r="D67" i="1"/>
  <c r="C67" i="1"/>
  <c r="H67" i="1" s="1"/>
  <c r="D66" i="1"/>
  <c r="C66" i="1"/>
  <c r="D65" i="1"/>
  <c r="C65" i="1"/>
  <c r="H65" i="1" s="1"/>
  <c r="D64" i="1"/>
  <c r="C64" i="1"/>
  <c r="H64" i="1" s="1"/>
  <c r="D63" i="1"/>
  <c r="C63" i="1"/>
  <c r="D62" i="1"/>
  <c r="C62" i="1"/>
  <c r="H62" i="1" s="1"/>
  <c r="D61" i="1"/>
  <c r="C61" i="1"/>
  <c r="H61" i="1" s="1"/>
  <c r="D60" i="1"/>
  <c r="C60" i="1"/>
  <c r="D59" i="1"/>
  <c r="C59" i="1"/>
  <c r="H59" i="1" s="1"/>
  <c r="D58" i="1"/>
  <c r="C58" i="1"/>
  <c r="H58" i="1" s="1"/>
  <c r="D57" i="1"/>
  <c r="C57" i="1"/>
  <c r="D56" i="1"/>
  <c r="C56" i="1"/>
  <c r="H56" i="1" s="1"/>
  <c r="D55" i="1"/>
  <c r="C55" i="1"/>
  <c r="H55" i="1" s="1"/>
  <c r="D54" i="1"/>
  <c r="C54" i="1"/>
  <c r="H54" i="1" s="1"/>
  <c r="D53" i="1"/>
  <c r="C53" i="1"/>
  <c r="H53" i="1" s="1"/>
  <c r="D52" i="1"/>
  <c r="C52" i="1"/>
  <c r="H52" i="1" s="1"/>
  <c r="D51" i="1"/>
  <c r="C51" i="1"/>
  <c r="D50" i="1"/>
  <c r="C50" i="1"/>
  <c r="H50" i="1" s="1"/>
  <c r="D49" i="1"/>
  <c r="C49" i="1"/>
  <c r="H49" i="1" s="1"/>
  <c r="D48" i="1"/>
  <c r="C48" i="1"/>
  <c r="H48" i="1" s="1"/>
  <c r="D47" i="1"/>
  <c r="C47" i="1"/>
  <c r="H47" i="1" s="1"/>
  <c r="D46" i="1"/>
  <c r="C46" i="1"/>
  <c r="H46" i="1" s="1"/>
  <c r="D45" i="1"/>
  <c r="D44" i="1"/>
  <c r="C44" i="1"/>
  <c r="D43" i="1"/>
  <c r="C43" i="1"/>
  <c r="D42" i="1"/>
  <c r="C42" i="1"/>
  <c r="D41" i="1"/>
  <c r="C41" i="1"/>
  <c r="D40" i="1"/>
  <c r="C40" i="1"/>
  <c r="D39" i="1"/>
  <c r="D38" i="1"/>
  <c r="C38" i="1"/>
  <c r="H38" i="1" s="1"/>
  <c r="D37" i="1"/>
  <c r="C37" i="1"/>
  <c r="H37" i="1" s="1"/>
  <c r="D36" i="1"/>
  <c r="C36" i="1"/>
  <c r="H36" i="1" s="1"/>
  <c r="D35" i="1"/>
  <c r="C35" i="1"/>
  <c r="H35" i="1" s="1"/>
  <c r="D34" i="1"/>
  <c r="C34" i="1"/>
  <c r="H34" i="1" s="1"/>
  <c r="D33" i="1"/>
  <c r="C33" i="1"/>
  <c r="D32" i="1"/>
  <c r="C32" i="1"/>
  <c r="H32" i="1" s="1"/>
  <c r="D31" i="1"/>
  <c r="C31" i="1"/>
  <c r="H31" i="1" s="1"/>
  <c r="D30" i="1"/>
  <c r="C30" i="1"/>
  <c r="H30" i="1" s="1"/>
  <c r="D29" i="1"/>
  <c r="C29" i="1"/>
  <c r="H29" i="1" s="1"/>
  <c r="D28" i="1"/>
  <c r="C28" i="1"/>
  <c r="H28" i="1" s="1"/>
  <c r="D27" i="1"/>
  <c r="C27" i="1"/>
  <c r="D26" i="1"/>
  <c r="C26" i="1"/>
  <c r="H26" i="1" s="1"/>
  <c r="D25" i="1"/>
  <c r="C25" i="1"/>
  <c r="H25" i="1" s="1"/>
  <c r="D24" i="1"/>
  <c r="C24" i="1"/>
  <c r="H24" i="1" s="1"/>
  <c r="D23" i="1"/>
  <c r="C23" i="1"/>
  <c r="H23" i="1" s="1"/>
  <c r="D22" i="1"/>
  <c r="C22" i="1"/>
  <c r="H22" i="1" s="1"/>
  <c r="D21" i="1"/>
  <c r="C21" i="1"/>
  <c r="D20" i="1"/>
  <c r="C20" i="1"/>
  <c r="H20" i="1" s="1"/>
  <c r="D19" i="1"/>
  <c r="C19" i="1"/>
  <c r="H19" i="1" s="1"/>
  <c r="D18" i="1"/>
  <c r="C18" i="1"/>
  <c r="H18" i="1" s="1"/>
  <c r="D17" i="1"/>
  <c r="C17" i="1"/>
  <c r="H17" i="1" s="1"/>
  <c r="D16" i="1"/>
  <c r="C16" i="1"/>
  <c r="H16" i="1" s="1"/>
  <c r="D15" i="1"/>
  <c r="C15" i="1"/>
  <c r="D14" i="1"/>
  <c r="C14" i="1"/>
  <c r="H14" i="1" s="1"/>
  <c r="D13" i="1"/>
  <c r="C13" i="1"/>
  <c r="H13" i="1" s="1"/>
  <c r="D12" i="1"/>
  <c r="C12" i="1"/>
  <c r="H12" i="1" s="1"/>
  <c r="D11" i="1"/>
  <c r="C11" i="1"/>
  <c r="H11" i="1" s="1"/>
  <c r="D10" i="1"/>
  <c r="C10" i="1"/>
  <c r="H10" i="1" s="1"/>
  <c r="D9" i="1"/>
  <c r="C9" i="1"/>
  <c r="D8" i="1"/>
  <c r="C8" i="1"/>
  <c r="H8" i="1" s="1"/>
  <c r="D7" i="1"/>
  <c r="C7" i="1"/>
  <c r="H7" i="1" s="1"/>
  <c r="D6" i="1"/>
  <c r="C6" i="1"/>
  <c r="H6" i="1" s="1"/>
  <c r="D5" i="1"/>
  <c r="C5" i="1"/>
  <c r="H5" i="1" s="1"/>
  <c r="D4" i="1"/>
  <c r="C4" i="1"/>
  <c r="H4" i="1" s="1"/>
  <c r="E340" i="9" l="1"/>
  <c r="E324" i="9"/>
  <c r="B324" i="9" s="1"/>
  <c r="E304" i="9"/>
  <c r="H76" i="1"/>
  <c r="F77" i="4"/>
  <c r="H74" i="1"/>
  <c r="H170" i="1"/>
  <c r="E312" i="9"/>
  <c r="B312" i="9" s="1"/>
  <c r="E320" i="9"/>
  <c r="B320" i="9" s="1"/>
  <c r="H40" i="1"/>
  <c r="H41" i="1"/>
  <c r="H42" i="1"/>
  <c r="H43" i="1"/>
  <c r="H44" i="1"/>
  <c r="H103" i="1"/>
  <c r="H104" i="1"/>
  <c r="H107" i="1"/>
  <c r="H109" i="1"/>
  <c r="H110" i="1"/>
  <c r="H113" i="1"/>
  <c r="H115" i="1"/>
  <c r="H116" i="1"/>
  <c r="H119" i="1"/>
  <c r="H127" i="1"/>
  <c r="H128" i="1"/>
  <c r="H129" i="1"/>
  <c r="H131" i="1"/>
  <c r="H133" i="1"/>
  <c r="H134" i="1"/>
  <c r="H135" i="1"/>
  <c r="H151" i="1"/>
  <c r="H152" i="1"/>
  <c r="H153" i="1"/>
  <c r="H155" i="1"/>
  <c r="H157" i="1"/>
  <c r="H158" i="1"/>
  <c r="H159" i="1"/>
  <c r="H199" i="1"/>
  <c r="H200" i="1"/>
  <c r="H201" i="1"/>
  <c r="H203" i="1"/>
  <c r="H205" i="1"/>
  <c r="H206" i="1"/>
  <c r="H207" i="1"/>
  <c r="H209" i="1"/>
  <c r="H211" i="1"/>
  <c r="H218" i="1"/>
  <c r="H220" i="1"/>
  <c r="H227" i="1"/>
  <c r="H230" i="1"/>
  <c r="H231" i="1"/>
  <c r="H232" i="1"/>
  <c r="H233" i="1"/>
  <c r="H236" i="1"/>
  <c r="H237" i="1"/>
  <c r="H238" i="1"/>
  <c r="H239" i="1"/>
  <c r="H242" i="1"/>
  <c r="H243" i="1"/>
  <c r="H244" i="1"/>
  <c r="H245" i="1"/>
  <c r="H248" i="1"/>
  <c r="H249" i="1"/>
  <c r="H250" i="1"/>
  <c r="H251" i="1"/>
  <c r="H254" i="1"/>
  <c r="H255" i="1"/>
  <c r="H256" i="1"/>
  <c r="H257" i="1"/>
  <c r="H317" i="1"/>
  <c r="H319" i="1"/>
  <c r="H322" i="1"/>
  <c r="H323" i="1"/>
  <c r="H325" i="1"/>
  <c r="H328" i="1"/>
  <c r="H329" i="1"/>
  <c r="H331" i="1"/>
  <c r="H334" i="1"/>
  <c r="H335" i="1"/>
  <c r="H337" i="1"/>
  <c r="H340" i="1"/>
  <c r="H341" i="1"/>
  <c r="H343" i="1"/>
  <c r="H346" i="1"/>
  <c r="H347" i="1"/>
  <c r="H349" i="1"/>
  <c r="H352" i="1"/>
  <c r="H353" i="1"/>
  <c r="H370" i="1"/>
  <c r="H371" i="1"/>
  <c r="H372" i="1"/>
  <c r="H373" i="1"/>
  <c r="H376" i="1"/>
  <c r="H377" i="1"/>
  <c r="H378" i="1"/>
  <c r="H379" i="1"/>
  <c r="H382" i="1"/>
  <c r="H383" i="1"/>
  <c r="H384" i="1"/>
  <c r="H385" i="1"/>
  <c r="H388" i="1"/>
  <c r="H389" i="1"/>
  <c r="H390" i="1"/>
  <c r="H391" i="1"/>
  <c r="H394" i="1"/>
  <c r="H395" i="1"/>
  <c r="H396" i="1"/>
  <c r="H397" i="1"/>
  <c r="H400" i="1"/>
  <c r="H401" i="1"/>
  <c r="H402" i="1"/>
  <c r="H403" i="1"/>
  <c r="H406" i="1"/>
  <c r="H408" i="1"/>
  <c r="H409" i="1"/>
  <c r="H415" i="1"/>
  <c r="H428" i="1"/>
  <c r="H429" i="1"/>
  <c r="H430" i="1"/>
  <c r="H431" i="1"/>
  <c r="H434" i="1"/>
  <c r="H435" i="1"/>
  <c r="H436" i="1"/>
  <c r="H437" i="1"/>
  <c r="H440" i="1"/>
  <c r="H441" i="1"/>
  <c r="H442" i="1"/>
  <c r="H443" i="1"/>
  <c r="H446" i="1"/>
  <c r="H447" i="1"/>
  <c r="H448" i="1"/>
  <c r="H449" i="1"/>
  <c r="H452" i="1"/>
  <c r="H453" i="1"/>
  <c r="H454" i="1"/>
  <c r="H455" i="1"/>
  <c r="H458" i="1"/>
  <c r="H459" i="1"/>
  <c r="H472" i="1"/>
  <c r="H497" i="1"/>
  <c r="H499" i="1"/>
  <c r="H500" i="1"/>
  <c r="H503" i="1"/>
  <c r="H505" i="1"/>
  <c r="H506" i="1"/>
  <c r="H525" i="1"/>
  <c r="H528" i="1"/>
  <c r="H566" i="1"/>
  <c r="H567" i="1"/>
  <c r="H594" i="1"/>
  <c r="H606" i="1"/>
  <c r="H612" i="1"/>
  <c r="H618" i="1"/>
  <c r="H625" i="1"/>
  <c r="H645" i="1"/>
  <c r="H646" i="1"/>
  <c r="H647" i="1"/>
  <c r="H648" i="1"/>
  <c r="H650" i="1"/>
  <c r="H652" i="1"/>
  <c r="H653" i="1"/>
  <c r="H654" i="1"/>
  <c r="H656" i="1"/>
  <c r="H657" i="1"/>
  <c r="H658" i="1"/>
  <c r="H659" i="1"/>
  <c r="H662" i="1"/>
  <c r="H663" i="1"/>
  <c r="H664" i="1"/>
  <c r="H665" i="1"/>
  <c r="H668" i="1"/>
  <c r="H669" i="1"/>
  <c r="H670" i="1"/>
  <c r="H671" i="1"/>
  <c r="H674" i="1"/>
  <c r="H675" i="1"/>
  <c r="H677" i="1"/>
  <c r="H680" i="1"/>
  <c r="H681" i="1"/>
  <c r="H682" i="1"/>
  <c r="H683" i="1"/>
  <c r="H686" i="1"/>
  <c r="H687" i="1"/>
  <c r="H688" i="1"/>
  <c r="H689" i="1"/>
  <c r="H692" i="1"/>
  <c r="H693" i="1"/>
  <c r="H694" i="1"/>
  <c r="H695" i="1"/>
  <c r="H698" i="1"/>
  <c r="H699" i="1"/>
  <c r="H700" i="1"/>
  <c r="H701" i="1"/>
  <c r="H704" i="1"/>
  <c r="H705" i="1"/>
  <c r="H706" i="1"/>
  <c r="H707" i="1"/>
  <c r="H710" i="1"/>
  <c r="H711" i="1"/>
  <c r="H712" i="1"/>
  <c r="H713" i="1"/>
  <c r="H716" i="1"/>
  <c r="H717" i="1"/>
  <c r="H718" i="1"/>
  <c r="H719" i="1"/>
  <c r="H722" i="1"/>
  <c r="H723" i="1"/>
  <c r="H724" i="1"/>
  <c r="H725" i="1"/>
  <c r="H728" i="1"/>
  <c r="H729" i="1"/>
  <c r="H730" i="1"/>
  <c r="H731" i="1"/>
  <c r="H734" i="1"/>
  <c r="H735" i="1"/>
  <c r="H736" i="1"/>
  <c r="H737" i="1"/>
  <c r="H740" i="1"/>
  <c r="H741" i="1"/>
  <c r="H742" i="1"/>
  <c r="H743" i="1"/>
  <c r="H746" i="1"/>
  <c r="H748" i="1"/>
  <c r="H749" i="1"/>
  <c r="H752" i="1"/>
  <c r="H753" i="1"/>
  <c r="H754" i="1"/>
  <c r="H755" i="1"/>
  <c r="H758" i="1"/>
  <c r="H759" i="1"/>
  <c r="H760" i="1"/>
  <c r="H761" i="1"/>
  <c r="H764" i="1"/>
  <c r="H765" i="1"/>
  <c r="H766" i="1"/>
  <c r="H767" i="1"/>
  <c r="H770" i="1"/>
  <c r="H771" i="1"/>
  <c r="H772" i="1"/>
  <c r="H773" i="1"/>
  <c r="H776" i="1"/>
  <c r="H777" i="1"/>
  <c r="H778" i="1"/>
  <c r="H779" i="1"/>
  <c r="H782" i="1"/>
  <c r="H783" i="1"/>
  <c r="H784" i="1"/>
  <c r="H785" i="1"/>
  <c r="H788" i="1"/>
  <c r="H789" i="1"/>
  <c r="H790" i="1"/>
  <c r="H791" i="1"/>
  <c r="H794" i="1"/>
  <c r="H795" i="1"/>
  <c r="H796" i="1"/>
  <c r="H797" i="1"/>
  <c r="H800" i="1"/>
  <c r="H801" i="1"/>
  <c r="H802" i="1"/>
  <c r="H803" i="1"/>
  <c r="H806" i="1"/>
  <c r="H807" i="1"/>
  <c r="H808" i="1"/>
  <c r="H809" i="1"/>
  <c r="H812" i="1"/>
  <c r="H813" i="1"/>
  <c r="H814" i="1"/>
  <c r="H815" i="1"/>
  <c r="H818" i="1"/>
  <c r="H819" i="1"/>
  <c r="H820" i="1"/>
  <c r="H821" i="1"/>
  <c r="H824" i="1"/>
  <c r="H826" i="1"/>
  <c r="H827" i="1"/>
  <c r="H830" i="1"/>
  <c r="H832" i="1"/>
  <c r="H833" i="1"/>
  <c r="H836" i="1"/>
  <c r="H838" i="1"/>
  <c r="H839" i="1"/>
  <c r="H842" i="1"/>
  <c r="H844" i="1"/>
  <c r="H845" i="1"/>
  <c r="H848" i="1"/>
  <c r="H850" i="1"/>
  <c r="H851" i="1"/>
  <c r="H854" i="1"/>
  <c r="H856" i="1"/>
  <c r="H857" i="1"/>
  <c r="H860" i="1"/>
  <c r="H862" i="1"/>
  <c r="H863" i="1"/>
  <c r="H866" i="1"/>
  <c r="H868" i="1"/>
  <c r="H869" i="1"/>
  <c r="H872" i="1"/>
  <c r="H874" i="1"/>
  <c r="H875" i="1"/>
  <c r="H878" i="1"/>
  <c r="H880" i="1"/>
  <c r="H881" i="1"/>
  <c r="H884" i="1"/>
  <c r="H886" i="1"/>
  <c r="H887" i="1"/>
  <c r="H890" i="1"/>
  <c r="H892" i="1"/>
  <c r="H893" i="1"/>
  <c r="H896" i="1"/>
  <c r="H898" i="1"/>
  <c r="H899" i="1"/>
  <c r="H902" i="1"/>
  <c r="H904" i="1"/>
  <c r="H905" i="1"/>
  <c r="H908" i="1"/>
  <c r="H910" i="1"/>
  <c r="H911" i="1"/>
  <c r="H914" i="1"/>
  <c r="H916" i="1"/>
  <c r="H917" i="1"/>
  <c r="H920" i="1"/>
  <c r="H922" i="1"/>
  <c r="H923" i="1"/>
  <c r="H926" i="1"/>
  <c r="H928" i="1"/>
  <c r="H929" i="1"/>
  <c r="H932" i="1"/>
  <c r="H934" i="1"/>
  <c r="H935" i="1"/>
  <c r="H938" i="1"/>
  <c r="H940" i="1"/>
  <c r="H941" i="1"/>
  <c r="H944" i="1"/>
  <c r="H946" i="1"/>
  <c r="H947" i="1"/>
  <c r="H950" i="1"/>
  <c r="H952" i="1"/>
  <c r="H953" i="1"/>
  <c r="H956" i="1"/>
  <c r="H958" i="1"/>
  <c r="H959" i="1"/>
  <c r="H962" i="1"/>
  <c r="H964" i="1"/>
  <c r="H965" i="1"/>
  <c r="H968" i="1"/>
  <c r="H970" i="1"/>
  <c r="H971" i="1"/>
  <c r="H974" i="1"/>
  <c r="H976" i="1"/>
  <c r="H977" i="1"/>
  <c r="H980" i="1"/>
  <c r="H982" i="1"/>
  <c r="H983" i="1"/>
  <c r="H986" i="1"/>
  <c r="H988" i="1"/>
  <c r="H989" i="1"/>
  <c r="H992" i="1"/>
  <c r="H994" i="1"/>
  <c r="H995" i="1"/>
  <c r="H998" i="1"/>
  <c r="H1000" i="1"/>
  <c r="H1001" i="1"/>
  <c r="H1004" i="1"/>
  <c r="H1006" i="1"/>
  <c r="H1007" i="1"/>
  <c r="H1010" i="1"/>
  <c r="H1013" i="1"/>
  <c r="H1016" i="1"/>
  <c r="H1019" i="1"/>
  <c r="H1020" i="1"/>
  <c r="H1025" i="1"/>
  <c r="H1026" i="1"/>
  <c r="H1027" i="1"/>
  <c r="H1028" i="1"/>
  <c r="H1030" i="1"/>
  <c r="H1031" i="1"/>
  <c r="H1032" i="1"/>
  <c r="H1034" i="1"/>
  <c r="H1036" i="1"/>
  <c r="H1037" i="1"/>
  <c r="H1038" i="1"/>
  <c r="H1039" i="1"/>
  <c r="H1051" i="1"/>
  <c r="H1052" i="1"/>
  <c r="H1053" i="1"/>
  <c r="H1054" i="1"/>
  <c r="H1055" i="1"/>
  <c r="H1058" i="1"/>
  <c r="H1059" i="1"/>
  <c r="H1060" i="1"/>
  <c r="H1063" i="1"/>
  <c r="H1064" i="1"/>
  <c r="H1065" i="1"/>
  <c r="H1066" i="1"/>
  <c r="H1067" i="1"/>
  <c r="H1069" i="1"/>
  <c r="H1070" i="1"/>
  <c r="H1071" i="1"/>
  <c r="H1072" i="1"/>
  <c r="H1073" i="1"/>
  <c r="H1076" i="1"/>
  <c r="H1078" i="1"/>
  <c r="H1079" i="1"/>
  <c r="H1080" i="1"/>
  <c r="H1081" i="1"/>
  <c r="H1082" i="1"/>
  <c r="H1084" i="1"/>
  <c r="H1085" i="1"/>
  <c r="H1086" i="1"/>
  <c r="H1142" i="1"/>
  <c r="H1144" i="1"/>
  <c r="H1145" i="1"/>
  <c r="H1147" i="1"/>
  <c r="H1153" i="1"/>
  <c r="H1154" i="1"/>
  <c r="H1156" i="1"/>
  <c r="H1157" i="1"/>
  <c r="H1159" i="1"/>
  <c r="H1160" i="1"/>
  <c r="H1162" i="1"/>
  <c r="H1163" i="1"/>
  <c r="H1165" i="1"/>
  <c r="H1166" i="1"/>
  <c r="H1168" i="1"/>
  <c r="H1169" i="1"/>
  <c r="H1171" i="1"/>
  <c r="H1172" i="1"/>
  <c r="H1174" i="1"/>
  <c r="H1175" i="1"/>
  <c r="H1177" i="1"/>
  <c r="H1178" i="1"/>
  <c r="H1202" i="1"/>
  <c r="H1203" i="1"/>
  <c r="H1204" i="1"/>
  <c r="H1205" i="1"/>
  <c r="H1242" i="1"/>
  <c r="H1243" i="1"/>
  <c r="H1245" i="1"/>
  <c r="H1246" i="1"/>
  <c r="H1247" i="1"/>
  <c r="H1248" i="1"/>
  <c r="H1249" i="1"/>
  <c r="H1251" i="1"/>
  <c r="H1269" i="1"/>
  <c r="H1270" i="1"/>
  <c r="H1272" i="1"/>
  <c r="H1273" i="1"/>
  <c r="H1274" i="1"/>
  <c r="H1275" i="1"/>
  <c r="H1276" i="1"/>
  <c r="H1279" i="1"/>
  <c r="H1280" i="1"/>
  <c r="H1302" i="1"/>
  <c r="H1303" i="1"/>
  <c r="H1304" i="1"/>
  <c r="H1306" i="1"/>
  <c r="H1307" i="1"/>
  <c r="H1308" i="1"/>
  <c r="H1309" i="1"/>
  <c r="H1310" i="1"/>
  <c r="H1312" i="1"/>
  <c r="H1313" i="1"/>
  <c r="H1314" i="1"/>
  <c r="H1315" i="1"/>
  <c r="H1316" i="1"/>
  <c r="H1318" i="1"/>
  <c r="H1319" i="1"/>
  <c r="H1320" i="1"/>
  <c r="H1321" i="1"/>
  <c r="H1322" i="1"/>
  <c r="H1324" i="1"/>
  <c r="H1325" i="1"/>
  <c r="H1326" i="1"/>
  <c r="H1327" i="1"/>
  <c r="H1328" i="1"/>
  <c r="H1330" i="1"/>
  <c r="H1331" i="1"/>
  <c r="H1332" i="1"/>
  <c r="H1333" i="1"/>
  <c r="H1334" i="1"/>
  <c r="H1336" i="1"/>
  <c r="H1337" i="1"/>
  <c r="H1338" i="1"/>
  <c r="H1340" i="1"/>
  <c r="E202" i="4"/>
  <c r="D198" i="1" s="1"/>
  <c r="E321" i="4"/>
  <c r="D316" i="1" s="1"/>
  <c r="E431" i="4"/>
  <c r="D425" i="1" s="1"/>
  <c r="E479" i="4"/>
  <c r="D473" i="1" s="1"/>
  <c r="H1342" i="1"/>
  <c r="H1343" i="1"/>
  <c r="H1344" i="1"/>
  <c r="H1345" i="1"/>
  <c r="H1346" i="1"/>
  <c r="H1348" i="1"/>
  <c r="H1349" i="1"/>
  <c r="H1350" i="1"/>
  <c r="H1351" i="1"/>
  <c r="H1352" i="1"/>
  <c r="H1354" i="1"/>
  <c r="H1355" i="1"/>
  <c r="H1356" i="1"/>
  <c r="H1357" i="1"/>
  <c r="H1358" i="1"/>
  <c r="H1360" i="1"/>
  <c r="H1361" i="1"/>
  <c r="H1362" i="1"/>
  <c r="H1363" i="1"/>
  <c r="H1364" i="1"/>
  <c r="H1366" i="1"/>
  <c r="H1367" i="1"/>
  <c r="H1368" i="1"/>
  <c r="H1369" i="1"/>
  <c r="H1370" i="1"/>
  <c r="H1372" i="1"/>
  <c r="H1373" i="1"/>
  <c r="H1374" i="1"/>
  <c r="H1375" i="1"/>
  <c r="H1376" i="1"/>
  <c r="H1378" i="1"/>
  <c r="H1379" i="1"/>
  <c r="H1380" i="1"/>
  <c r="H1381" i="1"/>
  <c r="H1384" i="1"/>
  <c r="H1385" i="1"/>
  <c r="H1387" i="1"/>
  <c r="H1388" i="1"/>
  <c r="H1390" i="1"/>
  <c r="H1391" i="1"/>
  <c r="H1393" i="1"/>
  <c r="H1394" i="1"/>
  <c r="H1396" i="1"/>
  <c r="H1397" i="1"/>
  <c r="H1399" i="1"/>
  <c r="H1400" i="1"/>
  <c r="H1420" i="1"/>
  <c r="H1421" i="1"/>
  <c r="H1423" i="1"/>
  <c r="H1426" i="1"/>
  <c r="H1427" i="1"/>
  <c r="H1429" i="1"/>
  <c r="H1447" i="1"/>
  <c r="H1449" i="1"/>
  <c r="H1451" i="1"/>
  <c r="H1453" i="1"/>
  <c r="H1454" i="1"/>
  <c r="H1456" i="1"/>
  <c r="H1457" i="1"/>
  <c r="H1459" i="1"/>
  <c r="H1460" i="1"/>
  <c r="H1487" i="1"/>
  <c r="H1489" i="1"/>
  <c r="H1490" i="1"/>
  <c r="H1492" i="1"/>
  <c r="H1493" i="1"/>
  <c r="J1542" i="1"/>
  <c r="J1543" i="1"/>
  <c r="J1545" i="1"/>
  <c r="J1546" i="1"/>
  <c r="J1578" i="1"/>
  <c r="J1579" i="1"/>
  <c r="J1581" i="1"/>
  <c r="E7" i="4"/>
  <c r="D3" i="1" s="1"/>
  <c r="E106" i="4"/>
  <c r="D102" i="1" s="1"/>
  <c r="F140" i="4"/>
  <c r="F170" i="4"/>
  <c r="E164" i="4"/>
  <c r="D160" i="1" s="1"/>
  <c r="E273" i="4"/>
  <c r="D269" i="1" s="1"/>
  <c r="H269" i="1" s="1"/>
  <c r="F8" i="5"/>
  <c r="F45" i="5"/>
  <c r="F82" i="5"/>
  <c r="F181" i="5"/>
  <c r="E114" i="6"/>
  <c r="F114" i="6" s="1"/>
  <c r="J1547" i="1"/>
  <c r="H1577" i="1"/>
  <c r="E28" i="9"/>
  <c r="E30" i="9"/>
  <c r="B30" i="9" s="1"/>
  <c r="E31" i="9"/>
  <c r="B31" i="9" s="1"/>
  <c r="E36" i="9"/>
  <c r="B36" i="9" s="1"/>
  <c r="E39" i="9"/>
  <c r="B39" i="9" s="1"/>
  <c r="E48" i="9"/>
  <c r="B48" i="9" s="1"/>
  <c r="E51" i="9"/>
  <c r="B51" i="9" s="1"/>
  <c r="E54" i="9"/>
  <c r="B54" i="9" s="1"/>
  <c r="E56" i="9"/>
  <c r="B56" i="9" s="1"/>
  <c r="E58" i="9"/>
  <c r="B58" i="9" s="1"/>
  <c r="E59" i="9"/>
  <c r="B59" i="9" s="1"/>
  <c r="E64" i="9"/>
  <c r="B64" i="9" s="1"/>
  <c r="E72" i="9"/>
  <c r="B72" i="9" s="1"/>
  <c r="E75" i="9"/>
  <c r="B75" i="9" s="1"/>
  <c r="E78" i="9"/>
  <c r="B78" i="9" s="1"/>
  <c r="E80" i="9"/>
  <c r="B80" i="9" s="1"/>
  <c r="E82" i="9"/>
  <c r="B82" i="9" s="1"/>
  <c r="E83" i="9"/>
  <c r="B83" i="9" s="1"/>
  <c r="E88" i="9"/>
  <c r="B88" i="9" s="1"/>
  <c r="E90" i="9"/>
  <c r="B90" i="9" s="1"/>
  <c r="E92" i="9"/>
  <c r="B92" i="9" s="1"/>
  <c r="E94" i="9"/>
  <c r="B94" i="9" s="1"/>
  <c r="E95" i="9"/>
  <c r="B95" i="9" s="1"/>
  <c r="E100" i="9"/>
  <c r="B100" i="9" s="1"/>
  <c r="E102" i="9"/>
  <c r="B102" i="9" s="1"/>
  <c r="E104" i="9"/>
  <c r="B104" i="9" s="1"/>
  <c r="E106" i="9"/>
  <c r="B106" i="9" s="1"/>
  <c r="E107" i="9"/>
  <c r="B107" i="9" s="1"/>
  <c r="E112" i="9"/>
  <c r="B112" i="9" s="1"/>
  <c r="E114" i="9"/>
  <c r="B114" i="9" s="1"/>
  <c r="E116" i="9"/>
  <c r="E118" i="9"/>
  <c r="B118" i="9" s="1"/>
  <c r="E119" i="9"/>
  <c r="B119" i="9" s="1"/>
  <c r="E124" i="9"/>
  <c r="B124" i="9" s="1"/>
  <c r="E132" i="9"/>
  <c r="B132" i="9" s="1"/>
  <c r="E135" i="9"/>
  <c r="B135" i="9" s="1"/>
  <c r="B139" i="9"/>
  <c r="B142" i="9"/>
  <c r="B159" i="9"/>
  <c r="B162" i="9"/>
  <c r="B233" i="9"/>
  <c r="B243" i="9"/>
  <c r="B254" i="9"/>
  <c r="B268" i="9"/>
  <c r="B275" i="9"/>
  <c r="B291" i="9"/>
  <c r="B304" i="9"/>
  <c r="B328" i="9"/>
  <c r="B333" i="9"/>
  <c r="E178" i="5"/>
  <c r="H336" i="9" s="1"/>
  <c r="D51" i="8"/>
  <c r="C1628" i="1" s="1"/>
  <c r="H1628" i="1" s="1"/>
  <c r="B26" i="9"/>
  <c r="B34" i="9"/>
  <c r="B42" i="9"/>
  <c r="B46" i="9"/>
  <c r="B70" i="9"/>
  <c r="B130" i="9"/>
  <c r="B138" i="9"/>
  <c r="B145" i="9"/>
  <c r="B153" i="9"/>
  <c r="B158" i="9"/>
  <c r="B165" i="9"/>
  <c r="B169" i="9"/>
  <c r="B229" i="9"/>
  <c r="B294" i="9"/>
  <c r="B305" i="9"/>
  <c r="B340" i="9"/>
  <c r="E144" i="9"/>
  <c r="B144" i="9" s="1"/>
  <c r="E147" i="9"/>
  <c r="B147" i="9" s="1"/>
  <c r="E150" i="9"/>
  <c r="B150" i="9" s="1"/>
  <c r="E152" i="9"/>
  <c r="B152" i="9" s="1"/>
  <c r="E154" i="9"/>
  <c r="B154" i="9" s="1"/>
  <c r="E155" i="9"/>
  <c r="B155" i="9" s="1"/>
  <c r="E164" i="9"/>
  <c r="B164" i="9" s="1"/>
  <c r="E168" i="9"/>
  <c r="B168" i="9" s="1"/>
  <c r="E170" i="9"/>
  <c r="B170" i="9" s="1"/>
  <c r="E172" i="9"/>
  <c r="B172" i="9" s="1"/>
  <c r="B230" i="9"/>
  <c r="B232" i="9"/>
  <c r="F234" i="9"/>
  <c r="F236" i="9"/>
  <c r="F238" i="9"/>
  <c r="B239" i="9"/>
  <c r="F241" i="9"/>
  <c r="B241" i="9" s="1"/>
  <c r="B242" i="9"/>
  <c r="F244" i="9"/>
  <c r="B245" i="9"/>
  <c r="F248" i="9"/>
  <c r="F249" i="9"/>
  <c r="B249" i="9" s="1"/>
  <c r="B250" i="9"/>
  <c r="F252" i="9"/>
  <c r="B252" i="9" s="1"/>
  <c r="B256" i="9"/>
  <c r="F258" i="9"/>
  <c r="B258" i="9" s="1"/>
  <c r="F262" i="9"/>
  <c r="B263" i="9"/>
  <c r="F265" i="9"/>
  <c r="B265" i="9" s="1"/>
  <c r="B266" i="9"/>
  <c r="F268" i="9"/>
  <c r="F271" i="9"/>
  <c r="F272" i="9"/>
  <c r="F273" i="9"/>
  <c r="B273" i="9" s="1"/>
  <c r="B274" i="9"/>
  <c r="F276" i="9"/>
  <c r="B276" i="9" s="1"/>
  <c r="B280" i="9"/>
  <c r="F282" i="9"/>
  <c r="B282" i="9" s="1"/>
  <c r="F286" i="9"/>
  <c r="B286" i="9" s="1"/>
  <c r="B287" i="9"/>
  <c r="F289" i="9"/>
  <c r="B289" i="9" s="1"/>
  <c r="B290" i="9"/>
  <c r="F292" i="9"/>
  <c r="E303" i="9"/>
  <c r="B303" i="9" s="1"/>
  <c r="E307" i="9"/>
  <c r="B307" i="9" s="1"/>
  <c r="E311" i="9"/>
  <c r="B311" i="9" s="1"/>
  <c r="E317" i="9"/>
  <c r="B317" i="9" s="1"/>
  <c r="E319" i="9"/>
  <c r="B319" i="9" s="1"/>
  <c r="E321" i="9"/>
  <c r="B321" i="9" s="1"/>
  <c r="E322" i="9"/>
  <c r="B322" i="9" s="1"/>
  <c r="E327" i="9"/>
  <c r="B327" i="9" s="1"/>
  <c r="E330" i="9"/>
  <c r="B330" i="9" s="1"/>
  <c r="H1265" i="1"/>
  <c r="E255" i="5"/>
  <c r="D1259" i="1" s="1"/>
  <c r="D255" i="5"/>
  <c r="H1045" i="1"/>
  <c r="H1033" i="1"/>
  <c r="H1057" i="1"/>
  <c r="E326" i="9"/>
  <c r="B326" i="9" s="1"/>
  <c r="H1513" i="1"/>
  <c r="F252" i="5"/>
  <c r="C1260" i="1"/>
  <c r="H1382" i="1"/>
  <c r="H1339" i="1"/>
  <c r="C1087" i="1"/>
  <c r="H1087" i="1" s="1"/>
  <c r="E335" i="9"/>
  <c r="B335" i="9" s="1"/>
  <c r="H1297" i="1"/>
  <c r="D1281" i="1"/>
  <c r="H1281" i="1" s="1"/>
  <c r="H1271" i="1"/>
  <c r="H1277" i="1"/>
  <c r="E251" i="5"/>
  <c r="I25" i="3" s="1"/>
  <c r="D1260" i="1"/>
  <c r="C1654" i="1"/>
  <c r="H1654" i="1" s="1"/>
  <c r="C1585" i="1"/>
  <c r="H1585" i="1" s="1"/>
  <c r="H34" i="3"/>
  <c r="D5" i="7"/>
  <c r="H33" i="3" s="1"/>
  <c r="H676" i="1"/>
  <c r="E647" i="4"/>
  <c r="D641" i="1" s="1"/>
  <c r="H641" i="1" s="1"/>
  <c r="H422" i="1"/>
  <c r="F656" i="4"/>
  <c r="H651" i="1"/>
  <c r="H30" i="3"/>
  <c r="C1510" i="1"/>
  <c r="H261" i="1"/>
  <c r="H267" i="1"/>
  <c r="H273" i="1"/>
  <c r="H279" i="1"/>
  <c r="H285" i="1"/>
  <c r="H291" i="1"/>
  <c r="H300" i="1"/>
  <c r="H337" i="9"/>
  <c r="D1201" i="1"/>
  <c r="H339" i="9"/>
  <c r="D1223" i="1"/>
  <c r="H407" i="1"/>
  <c r="H414" i="1"/>
  <c r="E22" i="7"/>
  <c r="D1556" i="1"/>
  <c r="D1182" i="1"/>
  <c r="G1182" i="1" s="1"/>
  <c r="H219" i="1"/>
  <c r="H262" i="1"/>
  <c r="H268" i="1"/>
  <c r="H274" i="1"/>
  <c r="H280" i="1"/>
  <c r="H286" i="1"/>
  <c r="H292" i="1"/>
  <c r="H359" i="1"/>
  <c r="H365" i="1"/>
  <c r="H1044" i="1"/>
  <c r="H1050" i="1"/>
  <c r="H1056" i="1"/>
  <c r="H123" i="1"/>
  <c r="H202" i="1"/>
  <c r="H208" i="1"/>
  <c r="H221" i="1"/>
  <c r="H305" i="1"/>
  <c r="H311" i="1"/>
  <c r="H105" i="1"/>
  <c r="H111" i="1"/>
  <c r="H117" i="1"/>
  <c r="H130" i="1"/>
  <c r="C136" i="1"/>
  <c r="H136" i="1" s="1"/>
  <c r="H142" i="1"/>
  <c r="H154" i="1"/>
  <c r="H166" i="1"/>
  <c r="H172" i="1"/>
  <c r="H178" i="1"/>
  <c r="H184" i="1"/>
  <c r="H190" i="1"/>
  <c r="H196" i="1"/>
  <c r="H318" i="1"/>
  <c r="H324" i="1"/>
  <c r="H330" i="1"/>
  <c r="H336" i="1"/>
  <c r="H342" i="1"/>
  <c r="H348" i="1"/>
  <c r="H354" i="1"/>
  <c r="F216" i="4"/>
  <c r="C212" i="1"/>
  <c r="H212" i="1" s="1"/>
  <c r="F98" i="4"/>
  <c r="D82" i="4"/>
  <c r="H9" i="1"/>
  <c r="H15" i="1"/>
  <c r="H21" i="1"/>
  <c r="H27" i="1"/>
  <c r="H33" i="1"/>
  <c r="H51" i="1"/>
  <c r="H57" i="1"/>
  <c r="H63" i="1"/>
  <c r="H69" i="1"/>
  <c r="H75" i="1"/>
  <c r="H106" i="1"/>
  <c r="H112" i="1"/>
  <c r="H118" i="1"/>
  <c r="H471" i="1"/>
  <c r="H522" i="1"/>
  <c r="H1254" i="1"/>
  <c r="H624" i="1"/>
  <c r="F633" i="4"/>
  <c r="D629" i="4"/>
  <c r="F13" i="5"/>
  <c r="C1018" i="1"/>
  <c r="D12" i="5"/>
  <c r="D7" i="5" s="1"/>
  <c r="D1018" i="1"/>
  <c r="G1018" i="1" s="1"/>
  <c r="E12" i="5"/>
  <c r="D1017" i="1" s="1"/>
  <c r="F35" i="5"/>
  <c r="C1040" i="1"/>
  <c r="H1040" i="1" s="1"/>
  <c r="G336" i="9"/>
  <c r="F43" i="6"/>
  <c r="C1439" i="1"/>
  <c r="H1439" i="1" s="1"/>
  <c r="E522" i="4"/>
  <c r="D516" i="1" s="1"/>
  <c r="H516" i="1" s="1"/>
  <c r="D517" i="1"/>
  <c r="H517" i="1" s="1"/>
  <c r="F54" i="6"/>
  <c r="C1450" i="1"/>
  <c r="H1450" i="1" s="1"/>
  <c r="H498" i="1"/>
  <c r="H504" i="1"/>
  <c r="H531" i="1"/>
  <c r="H537" i="1"/>
  <c r="H543" i="1"/>
  <c r="H549" i="1"/>
  <c r="H555" i="1"/>
  <c r="H632" i="1"/>
  <c r="H1244" i="1"/>
  <c r="H1250" i="1"/>
  <c r="H1448" i="1"/>
  <c r="H1455" i="1"/>
  <c r="H1461" i="1"/>
  <c r="H1526" i="1"/>
  <c r="H1532" i="1"/>
  <c r="F13" i="6"/>
  <c r="C1409" i="1"/>
  <c r="H1409" i="1" s="1"/>
  <c r="D5" i="6"/>
  <c r="B234" i="9"/>
  <c r="B238" i="9"/>
  <c r="F283" i="9"/>
  <c r="H60" i="1"/>
  <c r="H66" i="1"/>
  <c r="H72" i="1"/>
  <c r="H84" i="1"/>
  <c r="H90" i="1"/>
  <c r="H96" i="1"/>
  <c r="H108" i="1"/>
  <c r="H114" i="1"/>
  <c r="H120" i="1"/>
  <c r="H126" i="1"/>
  <c r="H132" i="1"/>
  <c r="H138" i="1"/>
  <c r="H144" i="1"/>
  <c r="H150" i="1"/>
  <c r="H156" i="1"/>
  <c r="H162" i="1"/>
  <c r="H168"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511" i="1"/>
  <c r="H518" i="1"/>
  <c r="H626" i="1"/>
  <c r="H602" i="1"/>
  <c r="H608" i="1"/>
  <c r="H614" i="1"/>
  <c r="H620" i="1"/>
  <c r="H1029" i="1"/>
  <c r="H1035" i="1"/>
  <c r="H1206" i="1"/>
  <c r="F44" i="4"/>
  <c r="D43" i="4"/>
  <c r="D1075" i="1"/>
  <c r="F204" i="5"/>
  <c r="D203" i="5"/>
  <c r="D177" i="5" s="1"/>
  <c r="C1208" i="1"/>
  <c r="H1208" i="1" s="1"/>
  <c r="D1540" i="1"/>
  <c r="E6" i="7"/>
  <c r="B160" i="9"/>
  <c r="H229" i="1"/>
  <c r="H235" i="1"/>
  <c r="H241" i="1"/>
  <c r="H247" i="1"/>
  <c r="H253" i="1"/>
  <c r="H259" i="1"/>
  <c r="H265" i="1"/>
  <c r="H271" i="1"/>
  <c r="H277" i="1"/>
  <c r="H283" i="1"/>
  <c r="H289" i="1"/>
  <c r="H309" i="1"/>
  <c r="H315" i="1"/>
  <c r="H321" i="1"/>
  <c r="H327" i="1"/>
  <c r="H333" i="1"/>
  <c r="H339" i="1"/>
  <c r="H345" i="1"/>
  <c r="H351" i="1"/>
  <c r="H357" i="1"/>
  <c r="H363" i="1"/>
  <c r="H369" i="1"/>
  <c r="H375" i="1"/>
  <c r="H381" i="1"/>
  <c r="H387" i="1"/>
  <c r="H393" i="1"/>
  <c r="H399" i="1"/>
  <c r="H405" i="1"/>
  <c r="H411" i="1"/>
  <c r="H421" i="1"/>
  <c r="H427" i="1"/>
  <c r="H433" i="1"/>
  <c r="H439" i="1"/>
  <c r="H445" i="1"/>
  <c r="H451" i="1"/>
  <c r="H457" i="1"/>
  <c r="H463" i="1"/>
  <c r="H469" i="1"/>
  <c r="H475" i="1"/>
  <c r="H481" i="1"/>
  <c r="H487" i="1"/>
  <c r="H493" i="1"/>
  <c r="H512" i="1"/>
  <c r="H519" i="1"/>
  <c r="H583" i="1"/>
  <c r="H589" i="1"/>
  <c r="H596" i="1"/>
  <c r="H1023" i="1"/>
  <c r="F578" i="4"/>
  <c r="C572" i="1"/>
  <c r="H572" i="1" s="1"/>
  <c r="G156" i="9"/>
  <c r="E156" i="9" s="1"/>
  <c r="B156" i="9" s="1"/>
  <c r="C601" i="1"/>
  <c r="H601" i="1" s="1"/>
  <c r="F70" i="5"/>
  <c r="F127" i="5"/>
  <c r="C1132" i="1"/>
  <c r="H1182" i="1"/>
  <c r="F437" i="4"/>
  <c r="D431" i="4"/>
  <c r="F589" i="4"/>
  <c r="D584" i="4"/>
  <c r="F598" i="4"/>
  <c r="C592" i="1"/>
  <c r="H592" i="1" s="1"/>
  <c r="D597" i="4"/>
  <c r="H470" i="1"/>
  <c r="C1075" i="1"/>
  <c r="H1268" i="1"/>
  <c r="F254" i="4"/>
  <c r="D230" i="4"/>
  <c r="E308" i="4"/>
  <c r="F39" i="6"/>
  <c r="D35" i="6"/>
  <c r="I30" i="3"/>
  <c r="D1510" i="1"/>
  <c r="H501" i="1"/>
  <c r="H507" i="1"/>
  <c r="H521" i="1"/>
  <c r="H527" i="1"/>
  <c r="H534" i="1"/>
  <c r="H540" i="1"/>
  <c r="H546" i="1"/>
  <c r="H552" i="1"/>
  <c r="H571" i="1"/>
  <c r="H636"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419" i="1"/>
  <c r="H1425" i="1"/>
  <c r="D309" i="4"/>
  <c r="C1148" i="1"/>
  <c r="H1148" i="1" s="1"/>
  <c r="H1386" i="1"/>
  <c r="H1392" i="1"/>
  <c r="C1540" i="1"/>
  <c r="E82" i="4"/>
  <c r="D78" i="1" s="1"/>
  <c r="E125" i="4"/>
  <c r="D121" i="1" s="1"/>
  <c r="H121" i="1" s="1"/>
  <c r="E221" i="4"/>
  <c r="D217" i="1" s="1"/>
  <c r="H217" i="1" s="1"/>
  <c r="F485" i="4"/>
  <c r="D479" i="4"/>
  <c r="F514" i="4"/>
  <c r="C508" i="1"/>
  <c r="H508" i="1" s="1"/>
  <c r="E584" i="4"/>
  <c r="D578" i="1" s="1"/>
  <c r="F56" i="5"/>
  <c r="C1061" i="1"/>
  <c r="H1061" i="1" s="1"/>
  <c r="B128" i="9"/>
  <c r="F247" i="9"/>
  <c r="B247" i="9" s="1"/>
  <c r="B272" i="9"/>
  <c r="F298" i="9"/>
  <c r="H570" i="1"/>
  <c r="H595" i="1"/>
  <c r="H607" i="1"/>
  <c r="H613" i="1"/>
  <c r="H619" i="1"/>
  <c r="H1062" i="1"/>
  <c r="H1068" i="1"/>
  <c r="H1136" i="1"/>
  <c r="H1256" i="1"/>
  <c r="H1263" i="1"/>
  <c r="H1412" i="1"/>
  <c r="H1418" i="1"/>
  <c r="H1424" i="1"/>
  <c r="H1430" i="1"/>
  <c r="H1515" i="1"/>
  <c r="H1521" i="1"/>
  <c r="F107" i="4"/>
  <c r="D106" i="4"/>
  <c r="F160" i="4"/>
  <c r="D153" i="4"/>
  <c r="F327" i="4"/>
  <c r="D321" i="4"/>
  <c r="H314" i="9"/>
  <c r="E88" i="5"/>
  <c r="D1093" i="1" s="1"/>
  <c r="F136" i="5"/>
  <c r="D135" i="5"/>
  <c r="B28" i="9"/>
  <c r="B244" i="9"/>
  <c r="B262" i="9"/>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143" i="1"/>
  <c r="H1149" i="1"/>
  <c r="H1155" i="1"/>
  <c r="H1161" i="1"/>
  <c r="H1167" i="1"/>
  <c r="H1173" i="1"/>
  <c r="H1179" i="1"/>
  <c r="H1212" i="1"/>
  <c r="H1218" i="1"/>
  <c r="H1437" i="1"/>
  <c r="F263" i="4"/>
  <c r="D262" i="4"/>
  <c r="F273" i="4"/>
  <c r="F467" i="4"/>
  <c r="D466" i="4"/>
  <c r="E135" i="5"/>
  <c r="D1140" i="1" s="1"/>
  <c r="D1141" i="1"/>
  <c r="H1141" i="1" s="1"/>
  <c r="F147" i="5"/>
  <c r="F115" i="6"/>
  <c r="C1511" i="1"/>
  <c r="H1511" i="1" s="1"/>
  <c r="B248" i="9"/>
  <c r="B269" i="9"/>
  <c r="B283" i="9"/>
  <c r="H523" i="1"/>
  <c r="H535" i="1"/>
  <c r="H541" i="1"/>
  <c r="H547" i="1"/>
  <c r="H553" i="1"/>
  <c r="H597" i="1"/>
  <c r="H603" i="1"/>
  <c r="H609" i="1"/>
  <c r="H615" i="1"/>
  <c r="H621" i="1"/>
  <c r="H1284" i="1"/>
  <c r="H1290" i="1"/>
  <c r="F50" i="4"/>
  <c r="D49" i="4"/>
  <c r="E430" i="4"/>
  <c r="E119" i="5"/>
  <c r="D1124" i="1" s="1"/>
  <c r="D1132" i="1"/>
  <c r="H338" i="9"/>
  <c r="D1207" i="1"/>
  <c r="C1623" i="1"/>
  <c r="H1623" i="1" s="1"/>
  <c r="D45" i="8"/>
  <c r="B116" i="9"/>
  <c r="F259" i="9"/>
  <c r="B259" i="9" s="1"/>
  <c r="H1014" i="1"/>
  <c r="H1021" i="1"/>
  <c r="H1077" i="1"/>
  <c r="H1083" i="1"/>
  <c r="H1089" i="1"/>
  <c r="H1201" i="1"/>
  <c r="H1214" i="1"/>
  <c r="H1220" i="1"/>
  <c r="H1227" i="1"/>
  <c r="H1233" i="1"/>
  <c r="H1239" i="1"/>
  <c r="H1305" i="1"/>
  <c r="H1311" i="1"/>
  <c r="H1317" i="1"/>
  <c r="H1323" i="1"/>
  <c r="H1329" i="1"/>
  <c r="H1335" i="1"/>
  <c r="H1341" i="1"/>
  <c r="H1347" i="1"/>
  <c r="H1353" i="1"/>
  <c r="H1359" i="1"/>
  <c r="H1365" i="1"/>
  <c r="H1371" i="1"/>
  <c r="H1377" i="1"/>
  <c r="H1383" i="1"/>
  <c r="H1389" i="1"/>
  <c r="H1395" i="1"/>
  <c r="H1466" i="1"/>
  <c r="H1472" i="1"/>
  <c r="H1478" i="1"/>
  <c r="H1484" i="1"/>
  <c r="H1491" i="1"/>
  <c r="E360" i="4"/>
  <c r="F291" i="5"/>
  <c r="C1295" i="1"/>
  <c r="H1295" i="1" s="1"/>
  <c r="D1571" i="1"/>
  <c r="I35" i="3"/>
  <c r="B235" i="9"/>
  <c r="H524" i="1"/>
  <c r="H536" i="1"/>
  <c r="H542" i="1"/>
  <c r="H548" i="1"/>
  <c r="H554" i="1"/>
  <c r="H573" i="1"/>
  <c r="E152" i="4"/>
  <c r="F165" i="4"/>
  <c r="D164" i="4"/>
  <c r="F362" i="4"/>
  <c r="D361" i="4"/>
  <c r="F428" i="4"/>
  <c r="F572" i="4"/>
  <c r="D571" i="4"/>
  <c r="F581" i="4"/>
  <c r="C575" i="1"/>
  <c r="H575" i="1" s="1"/>
  <c r="E629" i="4"/>
  <c r="D623" i="1" s="1"/>
  <c r="F107" i="5"/>
  <c r="D88" i="5"/>
  <c r="C1572" i="1"/>
  <c r="H1572" i="1" s="1"/>
  <c r="D38" i="7"/>
  <c r="B140" i="9"/>
  <c r="F235" i="9"/>
  <c r="B281" i="9"/>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15" i="1"/>
  <c r="H1022" i="1"/>
  <c r="H1146" i="1"/>
  <c r="H1152" i="1"/>
  <c r="H1158" i="1"/>
  <c r="H1164" i="1"/>
  <c r="H1170" i="1"/>
  <c r="H1176" i="1"/>
  <c r="H1184" i="1"/>
  <c r="H1190" i="1"/>
  <c r="H1196" i="1"/>
  <c r="H1209" i="1"/>
  <c r="H1215" i="1"/>
  <c r="H1221" i="1"/>
  <c r="H1467" i="1"/>
  <c r="H1473" i="1"/>
  <c r="H1479" i="1"/>
  <c r="J1551" i="1"/>
  <c r="J1557" i="1"/>
  <c r="H1563" i="1"/>
  <c r="J1569" i="1"/>
  <c r="F374" i="4"/>
  <c r="D373" i="4"/>
  <c r="F542" i="4"/>
  <c r="D536" i="4"/>
  <c r="F562" i="4"/>
  <c r="C556" i="1"/>
  <c r="H556" i="1" s="1"/>
  <c r="F90" i="6"/>
  <c r="D89" i="6"/>
  <c r="C1486" i="1"/>
  <c r="F53" i="4"/>
  <c r="G339" i="9"/>
  <c r="E339" i="9" s="1"/>
  <c r="B339" i="9" s="1"/>
  <c r="C1223" i="1"/>
  <c r="H1223" i="1" s="1"/>
  <c r="F260" i="5"/>
  <c r="C1264" i="1"/>
  <c r="H1264" i="1" s="1"/>
  <c r="C1538" i="1"/>
  <c r="B236" i="9"/>
  <c r="B257" i="9"/>
  <c r="B271" i="9"/>
  <c r="B292" i="9"/>
  <c r="J1544" i="1"/>
  <c r="J1550" i="1"/>
  <c r="H1556" i="1"/>
  <c r="J1562" i="1"/>
  <c r="J1568" i="1"/>
  <c r="J1574" i="1"/>
  <c r="J1580" i="1"/>
  <c r="D648" i="4"/>
  <c r="C642" i="1" s="1"/>
  <c r="F129" i="4"/>
  <c r="F274" i="4"/>
  <c r="E337" i="9"/>
  <c r="B337" i="9" s="1"/>
  <c r="H1024" i="1"/>
  <c r="H1252" i="1"/>
  <c r="H1402" i="1"/>
  <c r="H1432" i="1"/>
  <c r="H1462" i="1"/>
  <c r="D202" i="4"/>
  <c r="D119" i="5"/>
  <c r="E5" i="6"/>
  <c r="E35" i="6"/>
  <c r="H490" i="1"/>
  <c r="C496" i="1"/>
  <c r="H496" i="1" s="1"/>
  <c r="H502" i="1"/>
  <c r="H514" i="1"/>
  <c r="C520" i="1"/>
  <c r="H520" i="1" s="1"/>
  <c r="H526" i="1"/>
  <c r="H532" i="1"/>
  <c r="H538" i="1"/>
  <c r="H544" i="1"/>
  <c r="H550" i="1"/>
  <c r="H562" i="1"/>
  <c r="H568" i="1"/>
  <c r="H574" i="1"/>
  <c r="H580" i="1"/>
  <c r="H586" i="1"/>
  <c r="H598" i="1"/>
  <c r="H604" i="1"/>
  <c r="H610" i="1"/>
  <c r="H616" i="1"/>
  <c r="H622" i="1"/>
  <c r="H628" i="1"/>
  <c r="D1486" i="1"/>
  <c r="J1541" i="1"/>
  <c r="J1553" i="1"/>
  <c r="J1559" i="1"/>
  <c r="J1565" i="1"/>
  <c r="D7" i="4"/>
  <c r="F74" i="4"/>
  <c r="F269" i="4"/>
  <c r="F171" i="5"/>
  <c r="E296" i="9"/>
  <c r="B296" i="9" s="1"/>
  <c r="H1241" i="1"/>
  <c r="H1301" i="1"/>
  <c r="F125" i="4"/>
  <c r="F134" i="4"/>
  <c r="H551" i="1"/>
  <c r="H557" i="1"/>
  <c r="H563" i="1"/>
  <c r="C569" i="1"/>
  <c r="H569" i="1" s="1"/>
  <c r="H581" i="1"/>
  <c r="H587" i="1"/>
  <c r="H593" i="1"/>
  <c r="H599" i="1"/>
  <c r="H605" i="1"/>
  <c r="H611" i="1"/>
  <c r="H617" i="1"/>
  <c r="H629" i="1"/>
  <c r="H635" i="1"/>
  <c r="F379" i="4"/>
  <c r="D274" i="5"/>
  <c r="D251" i="5" s="1"/>
  <c r="H1398" i="1"/>
  <c r="H1404" i="1"/>
  <c r="H1410" i="1"/>
  <c r="H1416" i="1"/>
  <c r="H1422" i="1"/>
  <c r="H1434" i="1"/>
  <c r="H1440" i="1"/>
  <c r="C1446" i="1"/>
  <c r="H1446" i="1" s="1"/>
  <c r="H1452" i="1"/>
  <c r="H1458" i="1"/>
  <c r="H1464" i="1"/>
  <c r="H1470" i="1"/>
  <c r="H1476" i="1"/>
  <c r="H1482" i="1"/>
  <c r="H1488" i="1"/>
  <c r="H1494" i="1"/>
  <c r="H1500" i="1"/>
  <c r="H1506" i="1"/>
  <c r="H1512" i="1"/>
  <c r="H1518" i="1"/>
  <c r="H1524" i="1"/>
  <c r="H1530" i="1"/>
  <c r="H1536" i="1"/>
  <c r="F126" i="4"/>
  <c r="F135" i="4"/>
  <c r="F154" i="4"/>
  <c r="F19" i="5"/>
  <c r="G314" i="9"/>
  <c r="E314" i="9" s="1"/>
  <c r="B314" i="9" s="1"/>
  <c r="D296" i="5"/>
  <c r="D129" i="6"/>
  <c r="F71" i="5"/>
  <c r="F256"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7" i="1"/>
  <c r="G498" i="1"/>
  <c r="G499" i="1"/>
  <c r="G500" i="1"/>
  <c r="G501" i="1"/>
  <c r="G502" i="1"/>
  <c r="G503" i="1"/>
  <c r="G504" i="1"/>
  <c r="G505" i="1"/>
  <c r="G506" i="1"/>
  <c r="G507"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9" i="1"/>
  <c r="G1020" i="1"/>
  <c r="G1021" i="1"/>
  <c r="G1022" i="1"/>
  <c r="G1023" i="1"/>
  <c r="G1024" i="1"/>
  <c r="G1025" i="1"/>
  <c r="G1026" i="1"/>
  <c r="G1027" i="1"/>
  <c r="G1028" i="1"/>
  <c r="G1029" i="1"/>
  <c r="G1030" i="1"/>
  <c r="G1031" i="1"/>
  <c r="G1032" i="1"/>
  <c r="G1033" i="1"/>
  <c r="G1034" i="1"/>
  <c r="G1035" i="1"/>
  <c r="G1036" i="1"/>
  <c r="G1037" i="1"/>
  <c r="G1038" i="1"/>
  <c r="G1039"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F426" i="4"/>
  <c r="F427" i="4"/>
  <c r="F607" i="4"/>
  <c r="F89" i="5"/>
  <c r="G316" i="9"/>
  <c r="G315" i="9"/>
  <c r="H316" i="9"/>
  <c r="H315" i="9"/>
  <c r="F150" i="5"/>
  <c r="F178" i="5"/>
  <c r="F197" i="5"/>
  <c r="F203" i="5"/>
  <c r="F219" i="5"/>
  <c r="F5" i="6"/>
  <c r="D141" i="6"/>
  <c r="D44" i="8"/>
  <c r="H310" i="9"/>
  <c r="G310" i="9"/>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D69" i="5" l="1"/>
  <c r="C1074" i="1" s="1"/>
  <c r="H1540" i="1"/>
  <c r="H1132" i="1"/>
  <c r="E177" i="5"/>
  <c r="H19" i="9" s="1"/>
  <c r="E19" i="9" s="1"/>
  <c r="B19" i="9" s="1"/>
  <c r="F255" i="5"/>
  <c r="C1259" i="1"/>
  <c r="G1259" i="1" s="1"/>
  <c r="H1260" i="1"/>
  <c r="G1040" i="1"/>
  <c r="G1264" i="1"/>
  <c r="E7" i="5"/>
  <c r="D1012" i="1" s="1"/>
  <c r="E336" i="9"/>
  <c r="B336" i="9" s="1"/>
  <c r="G1260" i="1"/>
  <c r="D1255" i="1"/>
  <c r="G1654" i="1"/>
  <c r="G1585" i="1"/>
  <c r="G642" i="1"/>
  <c r="H23" i="3"/>
  <c r="F251" i="5"/>
  <c r="H25" i="3"/>
  <c r="C1255" i="1"/>
  <c r="E5" i="7"/>
  <c r="D1539" i="1"/>
  <c r="E418" i="4"/>
  <c r="D413" i="1" s="1"/>
  <c r="D355" i="1"/>
  <c r="H1075" i="1"/>
  <c r="H1486" i="1"/>
  <c r="F106" i="4"/>
  <c r="C102" i="1"/>
  <c r="F88" i="5"/>
  <c r="C1093" i="1"/>
  <c r="E309" i="9"/>
  <c r="B309" i="9" s="1"/>
  <c r="G136" i="1"/>
  <c r="F7" i="4"/>
  <c r="C3" i="1"/>
  <c r="D6" i="4"/>
  <c r="F89" i="6"/>
  <c r="C1485" i="1"/>
  <c r="F309" i="4"/>
  <c r="D308" i="4"/>
  <c r="C304" i="1"/>
  <c r="F597" i="4"/>
  <c r="C591" i="1"/>
  <c r="G338" i="9"/>
  <c r="E338" i="9" s="1"/>
  <c r="B338" i="9" s="1"/>
  <c r="C1207" i="1"/>
  <c r="I34" i="3"/>
  <c r="D1555" i="1"/>
  <c r="D1181" i="1"/>
  <c r="I24" i="3"/>
  <c r="E176" i="5"/>
  <c r="D1180" i="1" s="1"/>
  <c r="C1622" i="1"/>
  <c r="I40" i="3"/>
  <c r="E310" i="9"/>
  <c r="B310" i="9" s="1"/>
  <c r="G1223" i="1"/>
  <c r="F571" i="4"/>
  <c r="C565" i="1"/>
  <c r="F466" i="4"/>
  <c r="C460" i="1"/>
  <c r="G1540" i="1"/>
  <c r="I28" i="3"/>
  <c r="D1431" i="1"/>
  <c r="D424" i="1"/>
  <c r="F135" i="5"/>
  <c r="C1140" i="1"/>
  <c r="F479" i="4"/>
  <c r="C473" i="1"/>
  <c r="F584" i="4"/>
  <c r="C578" i="1"/>
  <c r="E69" i="5"/>
  <c r="F12" i="5"/>
  <c r="C1017" i="1"/>
  <c r="D152" i="4"/>
  <c r="C149" i="1"/>
  <c r="G1572" i="1"/>
  <c r="E141" i="6"/>
  <c r="G348" i="9" s="1"/>
  <c r="E348" i="9" s="1"/>
  <c r="I27" i="3"/>
  <c r="D1401" i="1"/>
  <c r="F536" i="4"/>
  <c r="D535" i="4"/>
  <c r="C530" i="1"/>
  <c r="F49" i="4"/>
  <c r="C45" i="1"/>
  <c r="F35" i="6"/>
  <c r="H28" i="3"/>
  <c r="C1431" i="1"/>
  <c r="F43" i="4"/>
  <c r="C39" i="1"/>
  <c r="H1018" i="1"/>
  <c r="F119" i="5"/>
  <c r="C1124" i="1"/>
  <c r="F361" i="4"/>
  <c r="D360" i="4"/>
  <c r="C356" i="1"/>
  <c r="F262" i="4"/>
  <c r="C258" i="1"/>
  <c r="F431" i="4"/>
  <c r="D430" i="4"/>
  <c r="C425" i="1"/>
  <c r="E535" i="4"/>
  <c r="E639" i="4" s="1"/>
  <c r="D633" i="1" s="1"/>
  <c r="H27" i="3"/>
  <c r="C1401" i="1"/>
  <c r="H1510" i="1"/>
  <c r="F296" i="5"/>
  <c r="C1300" i="1"/>
  <c r="F153" i="4"/>
  <c r="G592" i="1"/>
  <c r="G508" i="1"/>
  <c r="G496" i="1"/>
  <c r="C1012" i="1"/>
  <c r="H22" i="3"/>
  <c r="D6" i="5"/>
  <c r="F373" i="4"/>
  <c r="C368" i="1"/>
  <c r="E417" i="4"/>
  <c r="D412" i="1" s="1"/>
  <c r="D303" i="1"/>
  <c r="E6" i="4"/>
  <c r="F629" i="4"/>
  <c r="C623" i="1"/>
  <c r="E299" i="4"/>
  <c r="I18" i="3"/>
  <c r="D148" i="1"/>
  <c r="F177" i="5"/>
  <c r="D176" i="5"/>
  <c r="C1181" i="1"/>
  <c r="H24" i="3"/>
  <c r="F274" i="5"/>
  <c r="C1278" i="1"/>
  <c r="F82" i="4"/>
  <c r="C78" i="1"/>
  <c r="G24" i="9"/>
  <c r="E24" i="9" s="1"/>
  <c r="B24" i="9" s="1"/>
  <c r="G1511" i="1"/>
  <c r="F129" i="6"/>
  <c r="C1525" i="1"/>
  <c r="F202" i="4"/>
  <c r="C198" i="1"/>
  <c r="C1571" i="1"/>
  <c r="H35" i="3"/>
  <c r="F164" i="4"/>
  <c r="C160" i="1"/>
  <c r="F321" i="4"/>
  <c r="C316" i="1"/>
  <c r="F230" i="4"/>
  <c r="C226" i="1"/>
  <c r="F648" i="4"/>
  <c r="K1481" i="9"/>
  <c r="G344" i="9"/>
  <c r="E344" i="9" s="1"/>
  <c r="B344" i="9" s="1"/>
  <c r="I39" i="3"/>
  <c r="C1621" i="1"/>
  <c r="G343" i="9"/>
  <c r="E343" i="9" s="1"/>
  <c r="F141" i="6"/>
  <c r="H31" i="3"/>
  <c r="C1537"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259" i="1" l="1"/>
  <c r="F7" i="5"/>
  <c r="I22" i="3"/>
  <c r="I17" i="3"/>
  <c r="D2" i="1"/>
  <c r="E422" i="4"/>
  <c r="E300" i="4"/>
  <c r="D296" i="1" s="1"/>
  <c r="H1555" i="1"/>
  <c r="G1555" i="1"/>
  <c r="H160" i="1"/>
  <c r="G160" i="1"/>
  <c r="H1278" i="1"/>
  <c r="G1278" i="1"/>
  <c r="H1300" i="1"/>
  <c r="G1300" i="1"/>
  <c r="D418" i="4"/>
  <c r="C355" i="1"/>
  <c r="F360" i="4"/>
  <c r="H530" i="1"/>
  <c r="G530" i="1"/>
  <c r="I23" i="3"/>
  <c r="D1074" i="1"/>
  <c r="G1074" i="1" s="1"/>
  <c r="H460" i="1"/>
  <c r="G460" i="1"/>
  <c r="I33" i="3"/>
  <c r="D1538" i="1"/>
  <c r="G346" i="9"/>
  <c r="E346" i="9" s="1"/>
  <c r="D640" i="4"/>
  <c r="C529" i="1"/>
  <c r="F535" i="4"/>
  <c r="H578" i="1"/>
  <c r="G578" i="1"/>
  <c r="H1207" i="1"/>
  <c r="G1207" i="1"/>
  <c r="E6" i="5"/>
  <c r="C2" i="1"/>
  <c r="H17" i="3"/>
  <c r="D422" i="4"/>
  <c r="F6" i="4"/>
  <c r="H368" i="1"/>
  <c r="G368" i="1"/>
  <c r="H565" i="1"/>
  <c r="G565" i="1"/>
  <c r="H78" i="1"/>
  <c r="G78" i="1"/>
  <c r="H45" i="1"/>
  <c r="G45" i="1"/>
  <c r="H3" i="1"/>
  <c r="G3" i="1"/>
  <c r="H1571" i="1"/>
  <c r="G1571" i="1"/>
  <c r="G1401" i="1"/>
  <c r="H1401" i="1"/>
  <c r="H591" i="1"/>
  <c r="G591" i="1"/>
  <c r="H1093" i="1"/>
  <c r="G1093" i="1"/>
  <c r="H198" i="1"/>
  <c r="G198" i="1"/>
  <c r="F176" i="5"/>
  <c r="C1180" i="1"/>
  <c r="C1011" i="1"/>
  <c r="G299" i="9"/>
  <c r="H1255" i="1"/>
  <c r="G1255" i="1"/>
  <c r="E640" i="4"/>
  <c r="D634" i="1" s="1"/>
  <c r="D529" i="1"/>
  <c r="H39" i="1"/>
  <c r="G39" i="1"/>
  <c r="H1140" i="1"/>
  <c r="G1140" i="1"/>
  <c r="H304" i="1"/>
  <c r="G304" i="1"/>
  <c r="H102" i="1"/>
  <c r="G102" i="1"/>
  <c r="H356" i="1"/>
  <c r="G356" i="1"/>
  <c r="H1539" i="1"/>
  <c r="G1539" i="1"/>
  <c r="H1124" i="1"/>
  <c r="G1124" i="1"/>
  <c r="H1181" i="1"/>
  <c r="G1181" i="1"/>
  <c r="H473" i="1"/>
  <c r="G473" i="1"/>
  <c r="H1525" i="1"/>
  <c r="G1525" i="1"/>
  <c r="H1012" i="1"/>
  <c r="G1012" i="1"/>
  <c r="H425" i="1"/>
  <c r="G425" i="1"/>
  <c r="I31" i="3"/>
  <c r="D1537" i="1"/>
  <c r="G1537" i="1" s="1"/>
  <c r="D417" i="4"/>
  <c r="C303" i="1"/>
  <c r="F308" i="4"/>
  <c r="H316" i="1"/>
  <c r="G316" i="1"/>
  <c r="H1017" i="1"/>
  <c r="G1017" i="1"/>
  <c r="D639" i="4"/>
  <c r="C424" i="1"/>
  <c r="F430" i="4"/>
  <c r="H1431" i="1"/>
  <c r="G1431" i="1"/>
  <c r="H1622" i="1"/>
  <c r="G1622" i="1"/>
  <c r="H1074" i="1"/>
  <c r="H226" i="1"/>
  <c r="G226" i="1"/>
  <c r="D295" i="1"/>
  <c r="E423" i="4"/>
  <c r="E301" i="4"/>
  <c r="D297" i="1" s="1"/>
  <c r="H149" i="1"/>
  <c r="G149" i="1"/>
  <c r="H1485" i="1"/>
  <c r="G1485" i="1"/>
  <c r="H623" i="1"/>
  <c r="G623" i="1"/>
  <c r="H258" i="1"/>
  <c r="G258" i="1"/>
  <c r="D299" i="4"/>
  <c r="D300" i="4" s="1"/>
  <c r="H18" i="3"/>
  <c r="C148" i="1"/>
  <c r="F152" i="4"/>
  <c r="F69" i="5"/>
  <c r="B348" i="9"/>
  <c r="E347" i="9"/>
  <c r="H1537" i="1"/>
  <c r="H9" i="3"/>
  <c r="B343" i="9"/>
  <c r="E342" i="9"/>
  <c r="H1621" i="1"/>
  <c r="G1621" i="1"/>
  <c r="H11" i="3"/>
  <c r="F422" i="4" l="1"/>
  <c r="C417" i="1"/>
  <c r="D643" i="4"/>
  <c r="D424" i="4"/>
  <c r="F417" i="4"/>
  <c r="C412" i="1"/>
  <c r="H303" i="1"/>
  <c r="G303" i="1"/>
  <c r="G2" i="1"/>
  <c r="H2" i="1"/>
  <c r="H299" i="9"/>
  <c r="E299" i="9" s="1"/>
  <c r="D1011" i="1"/>
  <c r="H8" i="3" s="1"/>
  <c r="M3" i="9" s="1"/>
  <c r="G1538" i="1"/>
  <c r="H1538" i="1"/>
  <c r="H424" i="1"/>
  <c r="G424" i="1"/>
  <c r="C296" i="1"/>
  <c r="F300" i="4"/>
  <c r="F639" i="4"/>
  <c r="C633" i="1"/>
  <c r="E345" i="9"/>
  <c r="I10" i="3" s="1"/>
  <c r="B346" i="9"/>
  <c r="H20" i="9"/>
  <c r="E644" i="4"/>
  <c r="E425" i="4"/>
  <c r="D420" i="1" s="1"/>
  <c r="D418" i="1"/>
  <c r="E424" i="4"/>
  <c r="D419" i="1" s="1"/>
  <c r="E643" i="4"/>
  <c r="D417" i="1"/>
  <c r="H1180" i="1"/>
  <c r="G1180" i="1"/>
  <c r="C295" i="1"/>
  <c r="F299" i="4"/>
  <c r="D301" i="4"/>
  <c r="D423" i="4"/>
  <c r="G306" i="9"/>
  <c r="E306" i="9" s="1"/>
  <c r="B306" i="9" s="1"/>
  <c r="H529" i="1"/>
  <c r="G529" i="1"/>
  <c r="H355" i="1"/>
  <c r="G355" i="1"/>
  <c r="H148" i="1"/>
  <c r="G148" i="1"/>
  <c r="F6" i="5"/>
  <c r="F640" i="4"/>
  <c r="C634" i="1"/>
  <c r="F418" i="4"/>
  <c r="C413" i="1"/>
  <c r="N3" i="9"/>
  <c r="I11" i="3"/>
  <c r="K3" i="9"/>
  <c r="I9" i="3"/>
  <c r="G334" i="9" l="1"/>
  <c r="H334" i="9"/>
  <c r="B299" i="9"/>
  <c r="H296" i="1"/>
  <c r="G296" i="1"/>
  <c r="H295" i="1"/>
  <c r="G295" i="1"/>
  <c r="H633" i="1"/>
  <c r="G633" i="1"/>
  <c r="E645" i="4"/>
  <c r="D637" i="1"/>
  <c r="H412" i="1"/>
  <c r="G412" i="1"/>
  <c r="E646" i="4"/>
  <c r="D638" i="1"/>
  <c r="H1011" i="1"/>
  <c r="C637" i="1"/>
  <c r="F643" i="4"/>
  <c r="G20" i="9"/>
  <c r="E20" i="9" s="1"/>
  <c r="B20" i="9" s="1"/>
  <c r="F423" i="4"/>
  <c r="D644" i="4"/>
  <c r="D425" i="4"/>
  <c r="C418" i="1"/>
  <c r="G1011" i="1"/>
  <c r="H417" i="1"/>
  <c r="G417" i="1"/>
  <c r="C419" i="1"/>
  <c r="F424" i="4"/>
  <c r="H413" i="1"/>
  <c r="G413" i="1"/>
  <c r="H634" i="1"/>
  <c r="G634" i="1"/>
  <c r="F301" i="4"/>
  <c r="C297" i="1"/>
  <c r="E334" i="9" l="1"/>
  <c r="G297" i="1"/>
  <c r="H297" i="1"/>
  <c r="F644" i="4"/>
  <c r="C638" i="1"/>
  <c r="D646" i="4"/>
  <c r="D645" i="4"/>
  <c r="H419" i="1"/>
  <c r="G419" i="1"/>
  <c r="D640" i="1"/>
  <c r="E650" i="4"/>
  <c r="G637" i="1"/>
  <c r="H637" i="1"/>
  <c r="F425" i="4"/>
  <c r="C420" i="1"/>
  <c r="D639" i="1"/>
  <c r="E649" i="4"/>
  <c r="H418" i="1"/>
  <c r="G418" i="1"/>
  <c r="B334" i="9" l="1"/>
  <c r="E298" i="9"/>
  <c r="I8" i="3" s="1"/>
  <c r="D650" i="4"/>
  <c r="F646" i="4"/>
  <c r="C640" i="1"/>
  <c r="D644" i="1"/>
  <c r="I20" i="3"/>
  <c r="F645" i="4"/>
  <c r="C639" i="1"/>
  <c r="D649" i="4"/>
  <c r="G297" i="9"/>
  <c r="E297" i="9" s="1"/>
  <c r="B297" i="9" s="1"/>
  <c r="I19" i="3"/>
  <c r="D643" i="1"/>
  <c r="H638" i="1"/>
  <c r="G638" i="1"/>
  <c r="G420" i="1"/>
  <c r="H420" i="1"/>
  <c r="H639" i="1" l="1"/>
  <c r="G639" i="1"/>
  <c r="H7" i="3"/>
  <c r="J3" i="9" s="1"/>
  <c r="G295" i="9" s="1"/>
  <c r="H640" i="1"/>
  <c r="G640" i="1"/>
  <c r="H20" i="3"/>
  <c r="C644" i="1"/>
  <c r="F650" i="4"/>
  <c r="C643" i="1"/>
  <c r="F649" i="4"/>
  <c r="H19" i="3"/>
  <c r="G16" i="9" l="1"/>
  <c r="H295" i="9"/>
  <c r="E295" i="9" s="1"/>
  <c r="G22" i="9"/>
  <c r="J11" i="9"/>
  <c r="M15" i="9"/>
  <c r="K6" i="9"/>
  <c r="K10" i="9"/>
  <c r="H21" i="9"/>
  <c r="J10" i="9"/>
  <c r="G21" i="9"/>
  <c r="K5" i="9"/>
  <c r="K8" i="9"/>
  <c r="K7" i="9"/>
  <c r="L293" i="9"/>
  <c r="F293" i="9" s="1"/>
  <c r="F23" i="9" s="1"/>
  <c r="I7" i="9"/>
  <c r="I11" i="9"/>
  <c r="L15" i="9"/>
  <c r="J6" i="9"/>
  <c r="H15" i="9"/>
  <c r="I6" i="9"/>
  <c r="G643" i="1"/>
  <c r="H643" i="1"/>
  <c r="G15" i="9"/>
  <c r="K9" i="9"/>
  <c r="J17" i="9"/>
  <c r="K13" i="9"/>
  <c r="J9" i="9"/>
  <c r="J5" i="9"/>
  <c r="H644" i="1"/>
  <c r="G644" i="1"/>
  <c r="I17" i="9"/>
  <c r="J13" i="9"/>
  <c r="I9" i="9"/>
  <c r="I5" i="9"/>
  <c r="H17" i="9"/>
  <c r="I13" i="9"/>
  <c r="H22" i="9"/>
  <c r="G17" i="9"/>
  <c r="K12" i="9"/>
  <c r="J8" i="9"/>
  <c r="G18" i="9"/>
  <c r="M16" i="9"/>
  <c r="J12" i="9"/>
  <c r="I8" i="9"/>
  <c r="H18" i="9"/>
  <c r="L16" i="9"/>
  <c r="I12" i="9"/>
  <c r="H16" i="9"/>
  <c r="K11" i="9"/>
  <c r="J7" i="9"/>
  <c r="E16" i="9" l="1"/>
  <c r="B293" i="9"/>
  <c r="E13" i="9"/>
  <c r="B13" i="9" s="1"/>
  <c r="E7" i="9"/>
  <c r="B7" i="9" s="1"/>
  <c r="E15" i="9"/>
  <c r="F16" i="9"/>
  <c r="E17" i="9"/>
  <c r="B17" i="9" s="1"/>
  <c r="E10" i="9"/>
  <c r="B10" i="9" s="1"/>
  <c r="E12" i="9"/>
  <c r="B12" i="9" s="1"/>
  <c r="E6" i="9"/>
  <c r="B6" i="9" s="1"/>
  <c r="F15" i="9"/>
  <c r="E11" i="9"/>
  <c r="B11" i="9" s="1"/>
  <c r="E21" i="9"/>
  <c r="B21" i="9" s="1"/>
  <c r="E22" i="9"/>
  <c r="B22" i="9" s="1"/>
  <c r="E5" i="9"/>
  <c r="B5" i="9" s="1"/>
  <c r="E8" i="9"/>
  <c r="B8" i="9" s="1"/>
  <c r="E9" i="9"/>
  <c r="B9" i="9" s="1"/>
  <c r="B295" i="9"/>
  <c r="E23" i="9"/>
  <c r="I7" i="3" s="1"/>
  <c r="E18" i="9"/>
  <c r="B18" i="9" s="1"/>
  <c r="B16" i="9" l="1"/>
  <c r="B15" i="9"/>
  <c r="F14" i="9"/>
  <c r="F3" i="9" s="1"/>
  <c r="E4" i="9"/>
  <c r="E14" i="9"/>
  <c r="I13" i="3" s="1"/>
  <c r="E3" i="9" l="1"/>
</calcChain>
</file>

<file path=xl/sharedStrings.xml><?xml version="1.0" encoding="utf-8"?>
<sst xmlns="http://schemas.openxmlformats.org/spreadsheetml/2006/main" count="4733" uniqueCount="3656">
  <si>
    <t>Obveznik:</t>
  </si>
  <si>
    <t>15489 - OSNOVNA ŠKOLA GRIGORA VITEZA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</si>
  <si>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</si>
  <si>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</si>
  <si>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</si>
  <si>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</si>
  <si>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</si>
  <si>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</si>
  <si>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</si>
  <si>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</si>
  <si>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</si>
  <si>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</si>
  <si>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</si>
  <si>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</si>
  <si>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</si>
  <si>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</si>
  <si>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</si>
  <si>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</si>
  <si>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</si>
  <si>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</si>
  <si>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</si>
  <si>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</si>
  <si>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</si>
  <si>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</si>
  <si>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</si>
  <si>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</si>
  <si>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</si>
  <si>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</si>
  <si>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</si>
  <si>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</si>
  <si>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</si>
  <si>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</si>
  <si>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</si>
  <si>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</si>
  <si>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</si>
  <si>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</si>
  <si>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</si>
  <si>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</si>
  <si>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</si>
  <si>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</si>
  <si>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</si>
  <si>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</si>
  <si>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</si>
  <si>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</si>
  <si>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</si>
  <si>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</si>
  <si>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</si>
  <si>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</si>
  <si>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</si>
  <si>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</si>
  <si>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</si>
  <si>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</si>
  <si>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</si>
  <si>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</si>
  <si>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</si>
  <si>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</si>
  <si>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</si>
  <si>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</si>
  <si>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</si>
  <si>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</si>
  <si>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</si>
  <si>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</si>
  <si>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</si>
  <si>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</si>
  <si>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</si>
  <si>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</si>
  <si>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</si>
  <si>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</si>
  <si>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</si>
  <si>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</si>
  <si>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</si>
  <si>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</si>
  <si>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</si>
  <si>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</si>
  <si>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</si>
  <si>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</si>
  <si>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</si>
  <si>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</si>
  <si>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</si>
  <si>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</si>
  <si>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</si>
  <si>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</si>
  <si>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</si>
  <si>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</si>
  <si>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</si>
  <si>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</si>
  <si>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</si>
  <si>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</si>
  <si>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</si>
  <si>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</si>
  <si>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</si>
  <si>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</si>
  <si>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</si>
  <si>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</si>
  <si>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</si>
  <si>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</si>
  <si>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</si>
  <si>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</si>
  <si>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</si>
  <si>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</si>
  <si>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</si>
  <si>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</si>
  <si>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</si>
  <si>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</si>
  <si>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</si>
  <si>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</si>
  <si>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</si>
  <si>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</si>
  <si>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</si>
  <si>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</si>
  <si>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</si>
  <si>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</si>
  <si>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</si>
  <si>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</si>
  <si>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</si>
  <si>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</si>
  <si>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</si>
  <si>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</si>
  <si>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</si>
  <si>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</si>
  <si>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</si>
  <si>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</si>
  <si>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</si>
  <si>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</si>
  <si>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</si>
  <si>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</si>
  <si>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</si>
  <si>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</si>
  <si>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</si>
  <si>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</si>
  <si>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</si>
  <si>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</si>
  <si>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</si>
  <si>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</si>
  <si>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</si>
  <si>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</si>
  <si>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</si>
  <si>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</si>
  <si>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</si>
  <si>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</si>
  <si>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</si>
  <si>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</si>
  <si>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</si>
  <si>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</si>
  <si>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</si>
  <si>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</si>
  <si>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</si>
  <si>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</si>
  <si>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</si>
  <si>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</si>
  <si>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</si>
  <si>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</si>
  <si>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</si>
  <si>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</si>
  <si>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</si>
  <si>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</si>
  <si>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</si>
  <si>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</si>
  <si>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</si>
  <si>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</si>
  <si>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</si>
  <si>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</si>
  <si>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</si>
  <si>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</si>
  <si>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</si>
  <si>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</si>
  <si>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</si>
  <si>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</si>
  <si>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</si>
  <si>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</si>
  <si>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</si>
  <si>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</si>
  <si>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</si>
  <si>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</si>
  <si>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</si>
  <si>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</si>
  <si>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</si>
  <si>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</si>
  <si>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</si>
  <si>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</si>
  <si>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</si>
  <si>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</si>
  <si>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</si>
  <si>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</si>
  <si>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</si>
  <si>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</si>
  <si>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</si>
  <si>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</si>
  <si>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</si>
  <si>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</si>
  <si>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</si>
  <si>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</si>
  <si>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</si>
  <si>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</si>
  <si>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</si>
  <si>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</si>
  <si>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</si>
  <si>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</si>
  <si>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</si>
  <si>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</si>
  <si>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</si>
  <si>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</si>
  <si>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</si>
  <si>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</si>
  <si>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</si>
  <si>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</si>
  <si>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</si>
  <si>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</si>
  <si>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</si>
  <si>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</si>
  <si>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</si>
  <si>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</si>
  <si>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</si>
  <si>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</si>
  <si>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</si>
  <si>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</si>
  <si>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</si>
  <si>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</si>
  <si>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</si>
  <si>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</si>
  <si>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</si>
  <si>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</si>
  <si>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</si>
  <si>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</si>
  <si>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</si>
  <si>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</si>
  <si>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</si>
  <si>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</si>
  <si>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</si>
  <si>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</si>
  <si>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</si>
  <si>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</si>
  <si>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</si>
  <si>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</si>
  <si>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</si>
  <si>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</si>
  <si>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</si>
  <si>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</si>
  <si>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</si>
  <si>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</si>
  <si>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</si>
  <si>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</si>
  <si>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</si>
  <si>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</si>
  <si>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</si>
  <si>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</si>
  <si>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</si>
  <si>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</si>
  <si>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</si>
  <si>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</si>
  <si>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</si>
  <si>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</si>
  <si>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</si>
  <si>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</si>
  <si>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</si>
  <si>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</si>
  <si>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</si>
  <si>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</si>
  <si>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</si>
  <si>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</si>
  <si>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</si>
  <si>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</si>
  <si>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</si>
  <si>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</si>
  <si>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</si>
  <si>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</si>
  <si>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</si>
  <si>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</si>
  <si>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</si>
  <si>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</si>
  <si>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</si>
  <si>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</si>
  <si>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</si>
  <si>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</si>
  <si>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</si>
  <si>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</si>
  <si>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</si>
  <si>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</si>
  <si>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</si>
  <si>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</si>
  <si>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</si>
  <si>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</si>
  <si>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</si>
  <si>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</si>
  <si>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</si>
  <si>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</si>
  <si>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</si>
  <si>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</si>
  <si>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</si>
  <si>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</si>
  <si>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</si>
  <si>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</si>
  <si>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</si>
  <si>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</si>
  <si>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</si>
  <si>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</si>
  <si>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</si>
  <si>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</si>
  <si>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</si>
  <si>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</si>
  <si>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</si>
  <si>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</si>
  <si>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</si>
  <si>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</si>
  <si>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</si>
  <si>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</si>
  <si>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</si>
  <si>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</si>
  <si>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</si>
  <si>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</si>
  <si>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</si>
  <si>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</si>
  <si>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</si>
  <si>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</si>
  <si>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</si>
  <si>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</si>
  <si>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</si>
  <si>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</si>
  <si>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</si>
  <si>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</si>
  <si>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</si>
  <si>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</si>
  <si>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</si>
  <si>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</si>
  <si>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</si>
  <si>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</si>
  <si>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</si>
  <si>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</si>
  <si>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</si>
  <si>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</si>
  <si>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</si>
  <si>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</si>
  <si>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</si>
  <si>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</si>
  <si>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</si>
  <si>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</si>
  <si>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</si>
  <si>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</si>
  <si>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</si>
  <si>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</si>
  <si>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</si>
  <si>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</si>
  <si>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</si>
  <si>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</si>
  <si>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</si>
  <si>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</si>
  <si>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</si>
  <si>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</si>
  <si>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</si>
  <si>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</si>
  <si>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</si>
  <si>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</si>
  <si>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</si>
  <si>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</si>
  <si>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</si>
  <si>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</si>
  <si>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</si>
  <si>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</si>
  <si>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</si>
  <si>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</si>
  <si>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</si>
  <si>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</si>
  <si>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</si>
  <si>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</si>
  <si>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</si>
  <si>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</si>
  <si>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</si>
  <si>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</si>
  <si>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</si>
  <si>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</si>
  <si>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</si>
  <si>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</si>
  <si>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</si>
  <si>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</si>
  <si>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</si>
  <si>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</si>
  <si>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</si>
  <si>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</si>
  <si>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</si>
  <si>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</si>
  <si>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</si>
  <si>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</si>
  <si>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</si>
  <si>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</si>
  <si>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</si>
  <si>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</si>
  <si>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</si>
  <si>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</si>
  <si>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</si>
  <si>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</si>
  <si>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</si>
  <si>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</si>
  <si>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</si>
  <si>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</si>
  <si>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</si>
  <si>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</si>
  <si>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</si>
  <si>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</si>
  <si>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</si>
  <si>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</si>
  <si>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</si>
  <si>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</si>
  <si>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</si>
  <si>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</si>
  <si>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</si>
  <si>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</si>
  <si>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</si>
  <si>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</si>
  <si>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</si>
  <si>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</si>
  <si>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</si>
  <si>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</si>
  <si>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</si>
  <si>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</si>
  <si>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</si>
  <si>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</si>
  <si>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</si>
  <si>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</si>
  <si>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</si>
  <si>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</si>
  <si>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</si>
  <si>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</si>
  <si>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</si>
  <si>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</si>
  <si>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</si>
  <si>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</si>
  <si>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</si>
  <si>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</si>
  <si>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</si>
  <si>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</si>
  <si>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</si>
  <si>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</si>
  <si>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</si>
  <si>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</si>
  <si>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</si>
  <si>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</si>
  <si>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</si>
  <si>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</si>
  <si>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</si>
  <si>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</si>
  <si>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</si>
  <si>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</si>
  <si>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</si>
  <si>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</si>
  <si>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</si>
  <si>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</si>
  <si>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</si>
  <si>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</si>
  <si>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</si>
  <si>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</si>
  <si>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</si>
  <si>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</si>
  <si>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</si>
  <si>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</si>
  <si>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</si>
  <si>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</si>
  <si>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</si>
  <si>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</si>
  <si>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</si>
  <si>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</si>
  <si>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</si>
  <si>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</si>
  <si>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</si>
  <si>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</si>
  <si>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</si>
  <si>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</si>
  <si>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</si>
  <si>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</si>
  <si>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</si>
  <si>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</si>
  <si>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</si>
  <si>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</si>
  <si>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</si>
  <si>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</si>
  <si>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</si>
  <si>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</si>
  <si>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</si>
  <si>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</si>
  <si>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</si>
  <si>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</si>
  <si>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</si>
  <si>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</si>
  <si>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</si>
  <si>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</si>
  <si>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</si>
  <si>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</si>
  <si>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</si>
  <si>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</si>
  <si>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</si>
  <si>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</si>
  <si>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</si>
  <si>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</si>
  <si>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</si>
  <si>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</si>
  <si>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</si>
  <si>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</si>
  <si>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</si>
  <si>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</si>
  <si>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</si>
  <si>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</si>
  <si>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</si>
  <si>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</si>
  <si>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</si>
  <si>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</si>
  <si>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</si>
  <si>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</si>
  <si>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</si>
  <si>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</si>
  <si>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</si>
  <si>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</si>
  <si>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</si>
  <si>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</si>
  <si>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</si>
  <si>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</si>
  <si>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</si>
  <si>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</si>
  <si>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</si>
  <si>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</si>
  <si>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</si>
  <si>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</si>
  <si>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</si>
  <si>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</si>
  <si>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</si>
  <si>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</si>
  <si>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</si>
  <si>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</si>
  <si>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</si>
  <si>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</si>
  <si>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</si>
  <si>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</si>
  <si>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</si>
  <si>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</si>
  <si>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</si>
  <si>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</si>
  <si>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</si>
  <si>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</si>
  <si>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</si>
  <si>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</si>
  <si>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</si>
  <si>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</si>
  <si>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</si>
  <si>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</si>
  <si>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</si>
  <si>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</si>
  <si>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</si>
  <si>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</si>
  <si>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</si>
  <si>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</si>
  <si>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</si>
  <si>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</si>
  <si>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</si>
  <si>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</si>
  <si>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</si>
  <si>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</si>
  <si>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</si>
  <si>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</si>
  <si>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</si>
  <si>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</si>
  <si>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</si>
  <si>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</si>
  <si>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</si>
  <si>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</si>
  <si>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</si>
  <si>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</si>
  <si>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</si>
  <si>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</si>
  <si>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</si>
  <si>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</si>
  <si>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</si>
  <si>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</si>
  <si>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</si>
  <si>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</si>
  <si>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</si>
  <si>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</si>
  <si>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</si>
  <si>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</si>
  <si>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</si>
  <si>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</si>
  <si>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</si>
  <si>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</si>
  <si>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</si>
  <si>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</si>
  <si>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</si>
  <si>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</si>
  <si>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</si>
  <si>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</si>
  <si>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</si>
  <si>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</si>
  <si>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</si>
  <si>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</si>
  <si>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</si>
  <si>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</si>
  <si>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</si>
  <si>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</si>
  <si>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</si>
  <si>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</si>
  <si>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</si>
  <si>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</si>
  <si>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</si>
  <si>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</si>
  <si>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</si>
  <si>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</si>
  <si>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</si>
  <si>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</si>
  <si>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</si>
  <si>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</si>
  <si>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</si>
  <si>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</si>
  <si>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</si>
  <si>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</si>
  <si>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</si>
  <si>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</si>
  <si>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</si>
  <si>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</si>
  <si>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</si>
  <si>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</si>
  <si>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</si>
  <si>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</si>
  <si>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</si>
  <si>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</si>
  <si>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</si>
  <si>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</si>
  <si>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</si>
  <si>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</si>
  <si>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</si>
  <si>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</si>
  <si>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</si>
  <si>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</si>
  <si>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</si>
  <si>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</si>
  <si>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</si>
  <si>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</si>
  <si>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</si>
  <si>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</si>
  <si>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</si>
  <si>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</si>
  <si>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</si>
  <si>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</si>
  <si>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</si>
  <si>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</si>
  <si>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</si>
  <si>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</si>
  <si>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</si>
  <si>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</si>
  <si>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</si>
  <si>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</si>
  <si>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</si>
  <si>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</si>
  <si>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</si>
  <si>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</si>
  <si>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</si>
  <si>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</si>
  <si>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</si>
  <si>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</si>
  <si>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</si>
  <si>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</si>
  <si>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</si>
  <si>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</si>
  <si>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</si>
  <si>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</si>
  <si>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</si>
  <si>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</si>
  <si>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</si>
  <si>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</si>
  <si>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</si>
  <si>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</si>
  <si>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</si>
  <si>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</si>
  <si>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</si>
  <si>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</si>
  <si>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</si>
  <si>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</si>
  <si>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</si>
  <si>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</si>
  <si>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</si>
  <si>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</si>
  <si>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</si>
  <si>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</si>
  <si>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</si>
  <si>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</si>
  <si>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</si>
  <si>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</si>
  <si>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</si>
  <si>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</si>
  <si>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</si>
  <si>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</si>
  <si>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</si>
  <si>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</si>
  <si>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</si>
  <si>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</si>
  <si>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</si>
  <si>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</si>
  <si>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</si>
  <si>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</si>
  <si>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</si>
  <si>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</si>
  <si>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</si>
  <si>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</si>
  <si>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</si>
  <si>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</si>
  <si>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</si>
  <si>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</si>
  <si>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</si>
  <si>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</si>
  <si>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</si>
  <si>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</si>
  <si>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</si>
  <si>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</si>
  <si>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</si>
  <si>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</si>
  <si>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</si>
  <si>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</si>
  <si>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</si>
  <si>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</si>
  <si>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</si>
  <si>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</si>
  <si>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</si>
  <si>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</si>
  <si>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</si>
  <si>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</si>
  <si>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</si>
  <si>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</si>
  <si>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</si>
  <si>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</si>
  <si>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</si>
  <si>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</si>
  <si>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</si>
  <si>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</si>
  <si>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</si>
  <si>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</si>
  <si>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</si>
  <si>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</si>
  <si>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</si>
  <si>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</si>
  <si>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</si>
  <si>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</si>
  <si>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</si>
  <si>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</si>
  <si>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</si>
  <si>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</si>
  <si>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</si>
  <si>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</si>
  <si>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</si>
  <si>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</si>
  <si>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</si>
  <si>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</si>
  <si>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</si>
  <si>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</si>
  <si>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</si>
  <si>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</si>
  <si>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</si>
  <si>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</si>
  <si>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</si>
  <si>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</si>
  <si>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</si>
  <si>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</si>
  <si>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</si>
  <si>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</si>
  <si>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</si>
  <si>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</si>
  <si>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</si>
  <si>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</si>
  <si>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</si>
  <si>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</si>
  <si>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</si>
  <si>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</si>
  <si>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</si>
  <si>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</si>
  <si>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</si>
  <si>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</si>
  <si>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</si>
  <si>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</si>
  <si>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</si>
  <si>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</si>
  <si>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</si>
  <si>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</si>
  <si>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</si>
  <si>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</si>
  <si>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</si>
  <si>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</si>
  <si>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</si>
  <si>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</si>
  <si>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</si>
  <si>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</si>
  <si>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</si>
  <si>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</si>
  <si>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</si>
  <si>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</si>
  <si>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</si>
  <si>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</si>
  <si>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</si>
  <si>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</si>
  <si>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</si>
  <si>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</si>
  <si>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</si>
  <si>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</si>
  <si>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</si>
  <si>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</si>
  <si>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</si>
  <si>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</si>
  <si>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</si>
  <si>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</si>
  <si>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</si>
  <si>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</si>
  <si>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</si>
  <si>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</si>
  <si>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</si>
  <si>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</si>
  <si>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</si>
  <si>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</si>
  <si>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</si>
  <si>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</si>
  <si>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</si>
  <si>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</si>
  <si>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</si>
  <si>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</si>
  <si>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</si>
  <si>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</si>
  <si>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</si>
  <si>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</si>
  <si>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</si>
  <si>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</si>
  <si>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</si>
  <si>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</si>
  <si>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</si>
  <si>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</si>
  <si>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</si>
  <si>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</si>
  <si>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</si>
  <si>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</si>
  <si>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</si>
  <si>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</si>
  <si>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</si>
  <si>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</si>
  <si>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</si>
  <si>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</si>
  <si>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</si>
  <si>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</si>
  <si>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</si>
  <si>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</si>
  <si>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</si>
  <si>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</si>
  <si>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</si>
  <si>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</si>
  <si>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</si>
  <si>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</si>
  <si>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</si>
  <si>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</si>
  <si>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</si>
  <si>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</si>
  <si>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</si>
  <si>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</si>
  <si>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</si>
  <si>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</si>
  <si>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</si>
  <si>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</si>
  <si>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</si>
  <si>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</si>
  <si>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</si>
  <si>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</si>
  <si>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</si>
  <si>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</si>
  <si>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</si>
  <si>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</si>
  <si>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</si>
  <si>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</si>
  <si>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</si>
  <si>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</si>
  <si>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</si>
  <si>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</si>
  <si>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</si>
  <si>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</si>
  <si>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</si>
  <si>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</si>
  <si>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</si>
  <si>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</si>
  <si>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</si>
  <si>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</si>
  <si>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</si>
  <si>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</si>
  <si>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</si>
  <si>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</si>
  <si>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</si>
  <si>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</si>
  <si>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</si>
  <si>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</si>
  <si>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</si>
  <si>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</si>
  <si>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</si>
  <si>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</si>
  <si>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</si>
  <si>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</si>
  <si>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</si>
  <si>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</si>
  <si>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</si>
  <si>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</si>
  <si>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</si>
  <si>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</si>
  <si>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</si>
  <si>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</si>
  <si>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</si>
  <si>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</si>
  <si>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</si>
  <si>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</si>
  <si>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</si>
  <si>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</si>
  <si>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</si>
  <si>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</si>
  <si>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</si>
  <si>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</si>
  <si>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</si>
  <si>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</si>
  <si>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</si>
  <si>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</si>
  <si>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</si>
  <si>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</si>
  <si>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</si>
  <si>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</si>
  <si>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</si>
  <si>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</si>
  <si>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</si>
  <si>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</si>
  <si>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</si>
  <si>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</si>
  <si>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</si>
  <si>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</si>
  <si>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</si>
  <si>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</si>
  <si>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</si>
  <si>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</si>
  <si>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</si>
  <si>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</si>
  <si>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</si>
  <si>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</si>
  <si>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</si>
  <si>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</si>
  <si>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</si>
  <si>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</si>
  <si>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</si>
  <si>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</si>
  <si>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</si>
  <si>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</si>
  <si>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</si>
  <si>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</si>
  <si>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</si>
  <si>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</si>
  <si>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</si>
  <si>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</si>
  <si>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</si>
  <si>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</si>
  <si>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</si>
  <si>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</si>
  <si>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</si>
  <si>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</si>
  <si>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</si>
  <si>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</si>
  <si>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</si>
  <si>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</si>
  <si>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</si>
  <si>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</si>
  <si>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</si>
  <si>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</si>
  <si>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</si>
  <si>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</si>
  <si>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</si>
  <si>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</si>
  <si>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</si>
  <si>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</si>
  <si>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</si>
  <si>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</si>
  <si>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</si>
  <si>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</si>
  <si>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</si>
  <si>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</si>
  <si>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</si>
  <si>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</si>
  <si>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</si>
  <si>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</si>
  <si>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</si>
  <si>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</si>
  <si>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</si>
  <si>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</si>
  <si>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</si>
  <si>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</si>
  <si>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</si>
  <si>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</si>
  <si>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</si>
  <si>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</si>
  <si>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</si>
  <si>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</si>
  <si>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</si>
  <si>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</si>
  <si>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</si>
  <si>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</si>
  <si>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</si>
  <si>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</si>
  <si>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</si>
  <si>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</si>
  <si>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</si>
  <si>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</si>
  <si>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</si>
  <si>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</si>
  <si>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</si>
  <si>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</si>
  <si>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</si>
  <si>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</si>
  <si>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</si>
  <si>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</si>
  <si>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</si>
  <si>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</si>
  <si>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</si>
  <si>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</si>
  <si>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</si>
  <si>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</si>
  <si>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</si>
  <si>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</si>
  <si>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</si>
  <si>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</si>
  <si>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</si>
  <si>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</si>
  <si>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</si>
  <si>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</si>
  <si>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</si>
  <si>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</si>
  <si>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</si>
  <si>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</si>
  <si>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</si>
  <si>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</si>
  <si>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</si>
  <si>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</si>
  <si>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</si>
  <si>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</si>
  <si>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</si>
  <si>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</si>
  <si>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</si>
  <si>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</si>
  <si>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</si>
  <si>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</si>
  <si>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</si>
  <si>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</si>
  <si>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</si>
  <si>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</si>
  <si>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</si>
  <si>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</si>
  <si>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</si>
  <si>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</si>
  <si>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</si>
  <si>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</si>
  <si>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</si>
  <si>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</si>
  <si>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</si>
  <si>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</si>
  <si>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</si>
  <si>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</si>
  <si>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</si>
  <si>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</si>
  <si>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</si>
  <si>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</si>
  <si>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</si>
  <si>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</si>
  <si>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</si>
  <si>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</si>
  <si>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</si>
  <si>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</si>
  <si>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</si>
  <si>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</si>
  <si>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</si>
  <si>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</si>
  <si>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</si>
  <si>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</si>
  <si>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</si>
  <si>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</si>
  <si>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</si>
  <si>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</si>
  <si>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</si>
  <si>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</si>
  <si>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</si>
  <si>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</si>
  <si>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</si>
  <si>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</si>
  <si>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</si>
  <si>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</si>
  <si>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</si>
  <si>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</si>
  <si>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</si>
  <si>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</si>
  <si>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</si>
  <si>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</si>
  <si>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</si>
  <si>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</si>
  <si>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</si>
  <si>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</si>
  <si>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</si>
  <si>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</si>
  <si>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</si>
  <si>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</si>
  <si>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</si>
  <si>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</si>
  <si>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</si>
  <si>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</si>
  <si>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</si>
  <si>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</si>
  <si>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</si>
  <si>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</si>
  <si>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</si>
  <si>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</si>
  <si>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</si>
  <si>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</si>
  <si>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</si>
  <si>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</si>
  <si>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</si>
  <si>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</si>
  <si>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</si>
  <si>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</si>
  <si>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</si>
  <si>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</si>
  <si>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</si>
  <si>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</si>
  <si>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</si>
  <si>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</si>
  <si>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</si>
  <si>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</si>
  <si>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</si>
  <si>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</si>
  <si>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</si>
  <si>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</si>
  <si>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</si>
  <si>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</si>
  <si>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</si>
  <si>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</si>
  <si>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</si>
  <si>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</si>
  <si>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</si>
  <si>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</si>
  <si>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</si>
  <si>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</si>
  <si>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</si>
  <si>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</si>
  <si>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</si>
  <si>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</si>
  <si>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</si>
  <si>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</si>
  <si>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</si>
  <si>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</si>
  <si>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</si>
  <si>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</si>
  <si>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</si>
  <si>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</si>
  <si>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</si>
  <si>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</si>
  <si>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</si>
  <si>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</si>
  <si>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</si>
  <si>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</si>
  <si>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</si>
  <si>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</si>
  <si>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</si>
  <si>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</si>
  <si>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</si>
  <si>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</si>
  <si>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</si>
  <si>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</si>
  <si>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</si>
  <si>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</si>
  <si>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</si>
  <si>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</si>
  <si>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</si>
  <si>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</si>
  <si>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</si>
  <si>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</si>
  <si>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</si>
  <si>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</si>
  <si>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</si>
  <si>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</si>
  <si>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</si>
  <si>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</si>
  <si>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</si>
  <si>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</si>
  <si>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</si>
  <si>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</si>
  <si>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</si>
  <si>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</si>
  <si>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</si>
  <si>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</si>
  <si>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</si>
  <si>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</si>
  <si>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</si>
  <si>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</si>
  <si>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</si>
  <si>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</si>
  <si>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</si>
  <si>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</si>
  <si>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</si>
  <si>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</si>
  <si>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</si>
  <si>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</si>
  <si>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</si>
  <si>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</si>
  <si>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</si>
  <si>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</si>
  <si>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</si>
  <si>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</si>
  <si>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</si>
  <si>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</si>
  <si>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</si>
  <si>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</si>
  <si>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</si>
  <si>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</si>
  <si>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</si>
  <si>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</si>
  <si>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</si>
  <si>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</si>
  <si>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</si>
  <si>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</si>
  <si>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</si>
  <si>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</si>
  <si>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</si>
  <si>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</si>
  <si>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</si>
  <si>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</si>
  <si>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</si>
  <si>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</si>
  <si>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</si>
  <si>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</si>
  <si>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</si>
  <si>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</si>
  <si>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</si>
  <si>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</si>
  <si>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</si>
  <si>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</si>
  <si>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</si>
  <si>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</si>
  <si>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</si>
  <si>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</si>
  <si>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</si>
  <si>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</si>
  <si>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</si>
  <si>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</si>
  <si>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</si>
  <si>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</si>
  <si>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</si>
  <si>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</si>
  <si>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</si>
  <si>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</si>
  <si>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</si>
  <si>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</si>
  <si>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</si>
  <si>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</si>
  <si>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</si>
  <si>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</si>
  <si>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</si>
  <si>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</si>
  <si>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</si>
  <si>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</si>
  <si>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</si>
  <si>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</si>
  <si>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</si>
  <si>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</si>
  <si>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</si>
  <si>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</si>
  <si>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</si>
  <si>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</si>
  <si>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</si>
  <si>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</si>
  <si>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</si>
  <si>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</si>
  <si>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</si>
  <si>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</si>
  <si>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</si>
  <si>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</si>
  <si>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</si>
  <si>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</si>
  <si>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</si>
  <si>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</si>
  <si>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</si>
  <si>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</si>
  <si>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</si>
  <si>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</si>
  <si>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</si>
  <si>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</si>
  <si>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</si>
  <si>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</si>
  <si>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</si>
  <si>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</si>
  <si>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</si>
  <si>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</si>
  <si>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</si>
  <si>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</si>
  <si>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</si>
  <si>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</si>
  <si>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</si>
  <si>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</si>
  <si>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</si>
  <si>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</si>
  <si>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</si>
  <si>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</si>
  <si>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</si>
  <si>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</si>
  <si>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</si>
  <si>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</si>
  <si>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</si>
  <si>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</si>
  <si>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</si>
  <si>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</si>
  <si>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</si>
  <si>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</si>
  <si>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</si>
  <si>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</si>
  <si>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</si>
  <si>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</si>
  <si>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</si>
  <si>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</si>
  <si>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</si>
  <si>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</si>
  <si>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</si>
  <si>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</si>
  <si>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</si>
  <si>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</si>
  <si>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</si>
  <si>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</si>
  <si>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</si>
  <si>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</si>
  <si>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</si>
  <si>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</si>
  <si>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</si>
  <si>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</si>
  <si>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</si>
  <si>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</si>
  <si>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</si>
  <si>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</si>
  <si>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</si>
  <si>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</si>
  <si>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</si>
  <si>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</si>
  <si>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</si>
  <si>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</si>
  <si>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</si>
  <si>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</si>
  <si>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</si>
  <si>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</si>
  <si>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</si>
  <si>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</si>
  <si>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</si>
  <si>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</si>
  <si>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</si>
  <si>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</si>
  <si>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</si>
  <si>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</si>
  <si>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</si>
  <si>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</si>
  <si>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</si>
  <si>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</si>
  <si>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</si>
  <si>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</si>
  <si>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</si>
  <si>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</si>
  <si>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</si>
  <si>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</si>
  <si>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</si>
  <si>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</si>
  <si>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</si>
  <si>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</si>
  <si>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</si>
  <si>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</si>
  <si>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</si>
  <si>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</si>
  <si>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</si>
  <si>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</si>
  <si>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</si>
  <si>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</si>
  <si>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</si>
  <si>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</si>
  <si>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</si>
  <si>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</si>
  <si>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</si>
  <si>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</si>
  <si>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</si>
  <si>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</si>
  <si>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</si>
  <si>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</si>
  <si>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</si>
  <si>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</si>
  <si>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</si>
  <si>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</si>
  <si>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</si>
  <si>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</si>
  <si>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</si>
  <si>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</si>
  <si>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</si>
  <si>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</si>
  <si>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</si>
  <si>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</si>
  <si>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</si>
  <si>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</si>
  <si>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</si>
  <si>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</si>
  <si>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</si>
  <si>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</si>
  <si>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</si>
  <si>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</si>
  <si>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</si>
  <si>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</si>
  <si>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</si>
  <si>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</si>
  <si>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</si>
  <si>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</si>
  <si>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</si>
  <si>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</si>
  <si>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</si>
  <si>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</si>
  <si>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</si>
  <si>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</si>
  <si>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</si>
  <si>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</si>
  <si>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</si>
  <si>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</si>
  <si>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</si>
  <si>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</si>
  <si>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</si>
  <si>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</si>
  <si>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</si>
  <si>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</si>
  <si>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</si>
  <si>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</si>
  <si>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</si>
  <si>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</si>
  <si>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</si>
  <si>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</si>
  <si>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</si>
  <si>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</si>
  <si>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</si>
  <si>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</si>
  <si>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</si>
  <si>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</si>
  <si>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</si>
  <si>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</si>
  <si>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</si>
  <si>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</si>
  <si>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</si>
  <si>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</si>
  <si>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</si>
  <si>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</si>
  <si>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</si>
  <si>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</si>
  <si>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</si>
  <si>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</si>
  <si>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</si>
  <si>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</si>
  <si>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</si>
  <si>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</si>
  <si>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</si>
  <si>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</si>
  <si>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</si>
  <si>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</si>
  <si>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</si>
  <si>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</si>
  <si>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</si>
  <si>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</si>
  <si>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</si>
  <si>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</si>
  <si>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</si>
  <si>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</si>
  <si>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</si>
  <si>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</si>
  <si>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</si>
  <si>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</si>
  <si>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</si>
  <si>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</si>
  <si>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</si>
  <si>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</si>
  <si>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</si>
  <si>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</si>
  <si>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</si>
  <si>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</si>
  <si>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</si>
  <si>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</si>
  <si>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</si>
  <si>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</si>
  <si>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</si>
  <si>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</si>
  <si>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</si>
  <si>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</si>
  <si>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</si>
  <si>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</si>
  <si>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</si>
  <si>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</si>
  <si>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</si>
  <si>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</si>
  <si>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</si>
  <si>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</si>
  <si>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</si>
  <si>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</si>
  <si>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</si>
  <si>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</si>
  <si>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</si>
  <si>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</si>
  <si>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</si>
  <si>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</si>
  <si>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</si>
  <si>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</si>
  <si>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</si>
  <si>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</si>
  <si>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</si>
  <si>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</si>
  <si>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</si>
  <si>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</si>
  <si>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</si>
  <si>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</si>
  <si>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</si>
  <si>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</si>
  <si>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</si>
  <si>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</si>
  <si>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</si>
  <si>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</si>
  <si>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</si>
  <si>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</si>
  <si>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</si>
  <si>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</si>
  <si>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</si>
  <si>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</si>
  <si>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</si>
  <si>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</si>
  <si>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</si>
  <si>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</si>
  <si>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</si>
  <si>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</si>
  <si>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</si>
  <si>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</si>
  <si>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</si>
  <si>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</si>
  <si>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</si>
  <si>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</si>
  <si>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</si>
  <si>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</si>
  <si>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</si>
  <si>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</si>
  <si>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</si>
  <si>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</si>
  <si>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</si>
  <si>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</si>
  <si>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</si>
  <si>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</si>
  <si>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</si>
  <si>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</si>
  <si>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</si>
  <si>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</si>
  <si>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</si>
  <si>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</si>
  <si>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</si>
  <si>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</si>
  <si>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</si>
  <si>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</si>
  <si>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</si>
  <si>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</si>
  <si>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</si>
  <si>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</si>
  <si>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</si>
  <si>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</si>
  <si>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</si>
  <si>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</si>
  <si>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</si>
  <si>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</si>
  <si>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</si>
  <si>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</si>
  <si>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</si>
  <si>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</si>
  <si>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</si>
  <si>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</si>
  <si>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</si>
  <si>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</si>
  <si>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</si>
  <si>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</si>
  <si>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</si>
  <si>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</si>
  <si>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</si>
  <si>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</si>
  <si>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</si>
  <si>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</si>
  <si>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</si>
  <si>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</si>
  <si>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</si>
  <si>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</si>
  <si>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</si>
  <si>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</si>
  <si>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</si>
  <si>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</si>
  <si>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</si>
  <si>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</si>
  <si>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</si>
  <si>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</si>
  <si>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</si>
  <si>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</si>
  <si>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</si>
  <si>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</si>
  <si>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</si>
  <si>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</si>
  <si>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</si>
  <si>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</si>
  <si>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</si>
  <si>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</si>
  <si>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</si>
  <si>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</si>
  <si>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</si>
  <si>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</si>
  <si>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</si>
  <si>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</si>
  <si>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</si>
  <si>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</si>
  <si>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</si>
  <si>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</si>
  <si>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</si>
  <si>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</si>
  <si>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</si>
  <si>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</si>
  <si>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</si>
  <si>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</si>
  <si>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</si>
  <si>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</si>
  <si>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</si>
  <si>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</si>
  <si>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</si>
  <si>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</si>
  <si>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</si>
  <si>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</si>
  <si>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</si>
  <si>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</si>
  <si>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</si>
  <si>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</si>
  <si>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</si>
  <si>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</si>
  <si>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</si>
  <si>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</si>
  <si>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</si>
  <si>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</si>
  <si>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</si>
  <si>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</si>
  <si>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</si>
  <si>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</si>
  <si>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</si>
  <si>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</si>
  <si>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</si>
  <si>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</si>
  <si>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</si>
  <si>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</si>
  <si>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</si>
  <si>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</si>
  <si>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</si>
  <si>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</si>
  <si>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</si>
  <si>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</si>
  <si>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</si>
  <si>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</si>
  <si>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</si>
  <si>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</si>
  <si>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</si>
  <si>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</si>
  <si>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</si>
  <si>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</si>
  <si>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</si>
  <si>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</si>
  <si>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</si>
  <si>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</si>
  <si>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</si>
  <si>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</si>
  <si>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</si>
  <si>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</si>
  <si>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</si>
  <si>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</si>
  <si>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</si>
  <si>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</si>
  <si>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</si>
  <si>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</si>
  <si>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</si>
  <si>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</si>
  <si>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</si>
  <si>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</si>
  <si>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</si>
  <si>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</si>
  <si>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</si>
  <si>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</si>
  <si>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</si>
  <si>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</si>
  <si>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</si>
  <si>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</si>
  <si>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</si>
  <si>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</si>
  <si>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</si>
  <si>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</si>
  <si>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</si>
  <si>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</si>
  <si>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</si>
  <si>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</si>
  <si>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</si>
  <si>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</si>
  <si>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</si>
  <si>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</si>
  <si>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</si>
  <si>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</si>
  <si>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</si>
  <si>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</si>
  <si>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</si>
  <si>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</si>
  <si>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</si>
  <si>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</si>
  <si>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</si>
  <si>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</si>
  <si>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</si>
  <si>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</si>
  <si>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</si>
  <si>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</si>
  <si>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</si>
  <si>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</si>
  <si>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</si>
  <si>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</si>
  <si>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</si>
  <si>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</si>
  <si>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</si>
  <si>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</si>
  <si>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</si>
  <si>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</si>
  <si>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</si>
  <si>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</si>
  <si>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</si>
  <si>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</si>
  <si>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</si>
  <si>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</si>
  <si>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</si>
  <si>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</si>
  <si>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</si>
  <si>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</si>
  <si>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</si>
  <si>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</si>
  <si>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</si>
  <si>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</si>
  <si>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</si>
  <si>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</si>
  <si>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</si>
  <si>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</si>
  <si>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</si>
  <si>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</si>
  <si>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</si>
  <si>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</si>
  <si>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</si>
  <si>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</si>
  <si>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</si>
  <si>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</si>
  <si>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</si>
  <si>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</si>
  <si>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</si>
  <si>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</si>
  <si>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</si>
  <si>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</si>
  <si>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</si>
  <si>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</si>
  <si>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</si>
  <si>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</si>
  <si>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</si>
  <si>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</si>
  <si>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</si>
  <si>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</si>
  <si>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</si>
  <si>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</si>
  <si>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</si>
  <si>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</si>
  <si>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</si>
  <si>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</si>
  <si>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</si>
  <si>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</si>
  <si>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</si>
  <si>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</si>
  <si>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</si>
  <si>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</si>
  <si>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</si>
  <si>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</si>
  <si>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</si>
  <si>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</si>
  <si>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</si>
  <si>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</si>
  <si>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</si>
  <si>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</si>
  <si>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</si>
  <si>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</si>
  <si>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</si>
  <si>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</si>
  <si>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</si>
  <si>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</si>
  <si>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</si>
  <si>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</si>
  <si>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</si>
  <si>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</si>
  <si>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</si>
  <si>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</si>
  <si>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</si>
  <si>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</si>
  <si>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</si>
  <si>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</si>
  <si>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</si>
  <si>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</si>
  <si>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</si>
  <si>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</si>
  <si>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</si>
  <si>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</si>
  <si>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</si>
  <si>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</si>
  <si>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</si>
  <si>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</si>
  <si>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</si>
  <si>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</si>
  <si>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</si>
  <si>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</si>
  <si>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</si>
  <si>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</si>
  <si>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</si>
  <si>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</si>
  <si>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</si>
  <si>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</si>
  <si>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</si>
  <si>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</si>
  <si>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</si>
  <si>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</si>
  <si>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</si>
  <si>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</si>
  <si>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</si>
  <si>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</si>
  <si>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</si>
  <si>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</si>
  <si>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</si>
  <si>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</si>
  <si>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</si>
  <si>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</si>
  <si>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</si>
  <si>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</si>
  <si>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</si>
  <si>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</si>
  <si>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</si>
  <si>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</si>
  <si>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</si>
  <si>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</si>
  <si>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</si>
  <si>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</si>
  <si>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</si>
  <si>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</si>
  <si>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</si>
  <si>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</si>
  <si>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</si>
  <si>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</si>
  <si>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</si>
  <si>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</si>
  <si>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</si>
  <si>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</si>
  <si>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</si>
  <si>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</si>
  <si>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</si>
  <si>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</si>
  <si>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</si>
  <si>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</si>
  <si>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</si>
  <si>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</si>
  <si>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</si>
  <si>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</si>
  <si>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</si>
  <si>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</si>
  <si>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</si>
  <si>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</si>
  <si>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</si>
  <si>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</si>
  <si>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</si>
  <si>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</si>
  <si>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</si>
  <si>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</si>
  <si>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</si>
  <si>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</si>
  <si>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</si>
  <si>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</si>
  <si>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</si>
  <si>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</si>
  <si>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</si>
  <si>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</si>
  <si>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</si>
  <si>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</si>
  <si>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</si>
  <si>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</si>
  <si>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</si>
  <si>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</si>
  <si>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</si>
  <si>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</si>
  <si>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</si>
  <si>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</si>
  <si>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</si>
  <si>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</si>
  <si>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</si>
  <si>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</si>
  <si>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</si>
  <si>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</si>
  <si>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</si>
  <si>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</si>
  <si>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</si>
  <si>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</si>
  <si>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</si>
  <si>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</si>
  <si>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</si>
  <si>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</si>
  <si>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</si>
  <si>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</si>
  <si>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</si>
  <si>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</si>
  <si>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</si>
  <si>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</si>
  <si>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</si>
  <si>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</si>
  <si>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</si>
  <si>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</si>
  <si>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</si>
  <si>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</si>
  <si>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</si>
  <si>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</si>
  <si>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</si>
  <si>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</si>
  <si>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</si>
  <si>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</si>
  <si>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</si>
  <si>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</si>
  <si>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</si>
  <si>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</si>
  <si>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</si>
  <si>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</si>
  <si>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</si>
  <si>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</si>
  <si>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</si>
  <si>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</si>
  <si>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</si>
  <si>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</si>
  <si>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</si>
  <si>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</si>
  <si>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</si>
  <si>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</si>
  <si>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</si>
  <si>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</si>
  <si>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</si>
  <si>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</si>
  <si>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</si>
  <si>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</si>
  <si>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</si>
  <si>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</si>
  <si>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</si>
  <si>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</si>
  <si>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</si>
  <si>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</si>
  <si>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</si>
  <si>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</si>
  <si>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</si>
  <si>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</si>
  <si>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</si>
  <si>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</si>
  <si>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</si>
  <si>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</si>
  <si>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</si>
  <si>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</si>
  <si>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</si>
  <si>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</si>
  <si>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</si>
  <si>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</si>
  <si>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</si>
  <si>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</si>
  <si>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</si>
  <si>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</si>
  <si>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</si>
  <si>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</si>
  <si>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</si>
  <si>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</si>
  <si>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</si>
  <si>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</si>
  <si>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</si>
  <si>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</si>
  <si>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</si>
  <si>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</si>
  <si>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</si>
  <si>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</si>
  <si>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GRIGORA VITEZA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</si>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</sst>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3232090.89</v>
      </c>
      <c r="D2" s="7">
        <f>'PR-RAS'!E6</f>
        <v>3623734.3299999996</v>
      </c>
      <c r="E2" s="7">
        <v>0</v>
      </c>
      <c r="F2" s="7">
        <v>0</v>
      </c>
      <c r="G2" s="8">
        <f t="shared" ref="G2:G274" si="0">(B2/1000)*(C2*1+D2*2)</f>
        <v>10479.55955</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2656202.1800000002</v>
      </c>
      <c r="D45" s="2">
        <f>'PR-RAS'!E49</f>
        <v>2814685.1</v>
      </c>
      <c r="E45" s="2">
        <v>0</v>
      </c>
      <c r="F45" s="2">
        <v>0</v>
      </c>
      <c r="G45" s="3">
        <f t="shared" si="0"/>
        <v>364565.18472000002</v>
      </c>
      <c r="H45" s="3">
        <f t="shared" si="1"/>
        <v>0.28000000026077032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8806</v>
      </c>
      <c r="D49" s="2">
        <f>'PR-RAS'!E53</f>
        <v>8896.7999999999993</v>
      </c>
      <c r="E49" s="2">
        <v>0</v>
      </c>
      <c r="F49" s="2">
        <v>0</v>
      </c>
      <c r="G49" s="3">
        <f t="shared" si="0"/>
        <v>1276.7808</v>
      </c>
      <c r="H49" s="3">
        <f t="shared" si="1"/>
        <v>0.2000000000007276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8806</v>
      </c>
      <c r="D52" s="2">
        <f>'PR-RAS'!E56</f>
        <v>8896.7999999999993</v>
      </c>
      <c r="E52" s="2">
        <v>0</v>
      </c>
      <c r="F52" s="2">
        <v>0</v>
      </c>
      <c r="G52" s="3">
        <f t="shared" si="0"/>
        <v>1356.5795999999998</v>
      </c>
      <c r="H52" s="3">
        <f t="shared" si="1"/>
        <v>0.2000000000007276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2562339.96</v>
      </c>
      <c r="D64" s="2">
        <f>'PR-RAS'!E68</f>
        <v>2673270.37</v>
      </c>
      <c r="E64" s="2">
        <v>0</v>
      </c>
      <c r="F64" s="2">
        <v>0</v>
      </c>
      <c r="G64" s="3">
        <f t="shared" si="0"/>
        <v>498259.4841</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2562339.96</v>
      </c>
      <c r="D65" s="2">
        <f>'PR-RAS'!E69</f>
        <v>2673270.37</v>
      </c>
      <c r="E65" s="2">
        <v>0</v>
      </c>
      <c r="F65" s="2">
        <v>0</v>
      </c>
      <c r="G65" s="3">
        <f t="shared" si="0"/>
        <v>506168.36480000004</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19475.2</v>
      </c>
      <c r="D70" s="2">
        <f>'PR-RAS'!E74</f>
        <v>22116</v>
      </c>
      <c r="E70" s="2">
        <v>0</v>
      </c>
      <c r="F70" s="2">
        <v>0</v>
      </c>
      <c r="G70" s="3">
        <f t="shared" si="0"/>
        <v>4395.7968000000001</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19475.2</v>
      </c>
      <c r="D71" s="2">
        <f>'PR-RAS'!E75</f>
        <v>22116</v>
      </c>
      <c r="E71" s="2">
        <v>0</v>
      </c>
      <c r="F71" s="2">
        <v>0</v>
      </c>
      <c r="G71" s="3">
        <f t="shared" si="0"/>
        <v>4459.5039999999999</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65581.01999999999</v>
      </c>
      <c r="D73" s="2">
        <f>'PR-RAS'!E77</f>
        <v>110401.93</v>
      </c>
      <c r="E73" s="2">
        <v>0</v>
      </c>
      <c r="F73" s="2">
        <v>0</v>
      </c>
      <c r="G73" s="3">
        <f t="shared" si="0"/>
        <v>20619.711359999998</v>
      </c>
      <c r="H73" s="3">
        <f t="shared" si="1"/>
        <v>8.999999999650754E-2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144</v>
      </c>
      <c r="D74" s="2">
        <f>'PR-RAS'!E78</f>
        <v>160</v>
      </c>
      <c r="E74" s="2">
        <v>0</v>
      </c>
      <c r="F74" s="2">
        <v>0</v>
      </c>
      <c r="G74" s="3">
        <f t="shared" si="0"/>
        <v>33.872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65437.02</v>
      </c>
      <c r="D76" s="2">
        <f>'PR-RAS'!E80</f>
        <v>110241.93</v>
      </c>
      <c r="E76" s="2">
        <v>0</v>
      </c>
      <c r="F76" s="2">
        <v>0</v>
      </c>
      <c r="G76" s="3">
        <f t="shared" si="0"/>
        <v>21444.065999999999</v>
      </c>
      <c r="H76" s="3">
        <f t="shared" si="1"/>
        <v>9.0000000003783498E-2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113.34</v>
      </c>
      <c r="E78" s="2">
        <v>0</v>
      </c>
      <c r="F78" s="2">
        <v>0</v>
      </c>
      <c r="G78" s="3">
        <f t="shared" si="0"/>
        <v>17.454360000000001</v>
      </c>
      <c r="H78" s="3">
        <f t="shared" si="1"/>
        <v>0.34000000000000341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113.34</v>
      </c>
      <c r="E87" s="2">
        <v>0</v>
      </c>
      <c r="F87" s="2">
        <v>0</v>
      </c>
      <c r="G87" s="3">
        <f t="shared" si="0"/>
        <v>19.494479999999999</v>
      </c>
      <c r="H87" s="3">
        <f t="shared" si="1"/>
        <v>0.34000000000000341</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113.34</v>
      </c>
      <c r="E89" s="2">
        <v>0</v>
      </c>
      <c r="F89" s="2">
        <v>0</v>
      </c>
      <c r="G89" s="3">
        <f t="shared" si="0"/>
        <v>19.947839999999999</v>
      </c>
      <c r="H89" s="3">
        <f t="shared" si="1"/>
        <v>0.34000000000000341</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51952.06</v>
      </c>
      <c r="D102" s="2">
        <f>'PR-RAS'!E106</f>
        <v>53999.98</v>
      </c>
      <c r="E102" s="2">
        <v>0</v>
      </c>
      <c r="F102" s="2">
        <v>0</v>
      </c>
      <c r="G102" s="3">
        <f t="shared" si="0"/>
        <v>16155.154020000004</v>
      </c>
      <c r="H102" s="3">
        <f t="shared" si="1"/>
        <v>7.9999999994470272E-2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51952.06</v>
      </c>
      <c r="D108" s="2">
        <f>'PR-RAS'!E112</f>
        <v>53999.98</v>
      </c>
      <c r="E108" s="2">
        <v>0</v>
      </c>
      <c r="F108" s="2">
        <v>0</v>
      </c>
      <c r="G108" s="3">
        <f t="shared" si="0"/>
        <v>17114.866140000002</v>
      </c>
      <c r="H108" s="3">
        <f t="shared" si="1"/>
        <v>7.9999999994470272E-2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51952.06</v>
      </c>
      <c r="D113" s="2">
        <f>'PR-RAS'!E117</f>
        <v>53999.98</v>
      </c>
      <c r="E113" s="2">
        <v>0</v>
      </c>
      <c r="F113" s="2">
        <v>0</v>
      </c>
      <c r="G113" s="3">
        <f t="shared" si="0"/>
        <v>17914.626240000001</v>
      </c>
      <c r="H113" s="3">
        <f t="shared" si="1"/>
        <v>7.9999999994470272E-2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23036.690000000002</v>
      </c>
      <c r="D121" s="2">
        <f>'PR-RAS'!E125</f>
        <v>13454.51</v>
      </c>
      <c r="E121" s="2">
        <v>0</v>
      </c>
      <c r="F121" s="2">
        <v>0</v>
      </c>
      <c r="G121" s="3">
        <f t="shared" si="0"/>
        <v>5993.485200000001</v>
      </c>
      <c r="H121" s="3">
        <f t="shared" si="1"/>
        <v>0.79999999999745341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19328.47</v>
      </c>
      <c r="D122" s="2">
        <f>'PR-RAS'!E126</f>
        <v>12882.51</v>
      </c>
      <c r="E122" s="2">
        <v>0</v>
      </c>
      <c r="F122" s="2">
        <v>0</v>
      </c>
      <c r="G122" s="3">
        <f t="shared" si="0"/>
        <v>5456.3122900000008</v>
      </c>
      <c r="H122" s="3">
        <f t="shared" si="1"/>
        <v>0.96000000000094587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19328.47</v>
      </c>
      <c r="D124" s="2">
        <f>'PR-RAS'!E128</f>
        <v>12882.51</v>
      </c>
      <c r="E124" s="2">
        <v>0</v>
      </c>
      <c r="F124" s="2">
        <v>0</v>
      </c>
      <c r="G124" s="3">
        <f t="shared" si="0"/>
        <v>5546.4992700000003</v>
      </c>
      <c r="H124" s="3">
        <f t="shared" si="1"/>
        <v>0.96000000000094587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3708.22</v>
      </c>
      <c r="D125" s="2">
        <f>'PR-RAS'!E129</f>
        <v>572</v>
      </c>
      <c r="E125" s="2">
        <v>0</v>
      </c>
      <c r="F125" s="2">
        <v>0</v>
      </c>
      <c r="G125" s="3">
        <f t="shared" si="0"/>
        <v>601.67527999999993</v>
      </c>
      <c r="H125" s="3">
        <f t="shared" si="1"/>
        <v>0.21999999999979991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3708.22</v>
      </c>
      <c r="D126" s="2">
        <f>'PR-RAS'!E130</f>
        <v>572</v>
      </c>
      <c r="E126" s="2">
        <v>0</v>
      </c>
      <c r="F126" s="2">
        <v>0</v>
      </c>
      <c r="G126" s="3">
        <f t="shared" si="0"/>
        <v>606.52749999999992</v>
      </c>
      <c r="H126" s="3">
        <f t="shared" si="1"/>
        <v>0.21999999999979991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500465.79000000004</v>
      </c>
      <c r="D130" s="2">
        <f>'PR-RAS'!E134</f>
        <v>740481.63</v>
      </c>
      <c r="E130" s="2">
        <v>0</v>
      </c>
      <c r="F130" s="2">
        <v>0</v>
      </c>
      <c r="G130" s="3">
        <f t="shared" si="0"/>
        <v>255604.34745</v>
      </c>
      <c r="H130" s="3">
        <f t="shared" si="1"/>
        <v>0.57999999995809048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500465.79000000004</v>
      </c>
      <c r="D131" s="2">
        <f>'PR-RAS'!E135</f>
        <v>740481.63</v>
      </c>
      <c r="E131" s="2">
        <v>0</v>
      </c>
      <c r="F131" s="2">
        <v>0</v>
      </c>
      <c r="G131" s="3">
        <f t="shared" si="0"/>
        <v>257585.77650000001</v>
      </c>
      <c r="H131" s="3">
        <f t="shared" si="1"/>
        <v>0.57999999995809048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496621.7</v>
      </c>
      <c r="D132" s="2">
        <f>'PR-RAS'!E136</f>
        <v>726940.61</v>
      </c>
      <c r="E132" s="2">
        <v>0</v>
      </c>
      <c r="F132" s="2">
        <v>0</v>
      </c>
      <c r="G132" s="3">
        <f t="shared" si="0"/>
        <v>255515.88252000001</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3844.09</v>
      </c>
      <c r="D133" s="2">
        <f>'PR-RAS'!E137</f>
        <v>13541.02</v>
      </c>
      <c r="E133" s="2">
        <v>0</v>
      </c>
      <c r="F133" s="2">
        <v>0</v>
      </c>
      <c r="G133" s="3">
        <f t="shared" si="0"/>
        <v>4082.2491600000003</v>
      </c>
      <c r="H133" s="3">
        <f t="shared" si="1"/>
        <v>0.11000000000058208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434.17</v>
      </c>
      <c r="D136" s="2">
        <f>'PR-RAS'!E140</f>
        <v>999.77</v>
      </c>
      <c r="E136" s="2">
        <v>0</v>
      </c>
      <c r="F136" s="2">
        <v>0</v>
      </c>
      <c r="G136" s="3">
        <f t="shared" si="0"/>
        <v>328.55085000000003</v>
      </c>
      <c r="H136" s="3">
        <f t="shared" si="1"/>
        <v>0.40000000000003411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434.17</v>
      </c>
      <c r="D147" s="2">
        <f>'PR-RAS'!E151</f>
        <v>999.77</v>
      </c>
      <c r="E147" s="2">
        <v>0</v>
      </c>
      <c r="F147" s="2">
        <v>0</v>
      </c>
      <c r="G147" s="3">
        <f t="shared" si="0"/>
        <v>355.32166000000001</v>
      </c>
      <c r="H147" s="3">
        <f t="shared" si="1"/>
        <v>0.40000000000003411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3112843.98</v>
      </c>
      <c r="D148" s="2">
        <f>'PR-RAS'!E152</f>
        <v>3801499.1200000006</v>
      </c>
      <c r="E148" s="2">
        <v>0</v>
      </c>
      <c r="F148" s="2">
        <v>0</v>
      </c>
      <c r="G148" s="3">
        <f t="shared" si="0"/>
        <v>1575228.8063400001</v>
      </c>
      <c r="H148" s="3">
        <f t="shared" si="1"/>
        <v>0.14000000059604645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2663424.84</v>
      </c>
      <c r="D149" s="2">
        <f>'PR-RAS'!E153</f>
        <v>3296268.7800000003</v>
      </c>
      <c r="E149" s="2">
        <v>0</v>
      </c>
      <c r="F149" s="2">
        <v>0</v>
      </c>
      <c r="G149" s="3">
        <f t="shared" si="0"/>
        <v>1369882.4351999999</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2193587.67</v>
      </c>
      <c r="D150" s="2">
        <f>'PR-RAS'!E154</f>
        <v>2744384.5300000003</v>
      </c>
      <c r="E150" s="2">
        <v>0</v>
      </c>
      <c r="F150" s="2">
        <v>0</v>
      </c>
      <c r="G150" s="3">
        <f t="shared" si="0"/>
        <v>1144671.15277</v>
      </c>
      <c r="H150" s="3">
        <f t="shared" si="1"/>
        <v>0.79999999981373549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2124094.33</v>
      </c>
      <c r="D151" s="2">
        <f>'PR-RAS'!E155</f>
        <v>2739006.91</v>
      </c>
      <c r="E151" s="2">
        <v>0</v>
      </c>
      <c r="F151" s="2">
        <v>0</v>
      </c>
      <c r="G151" s="3">
        <f t="shared" si="0"/>
        <v>1140316.2224999999</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40885.25</v>
      </c>
      <c r="D153" s="2">
        <f>'PR-RAS'!E157</f>
        <v>5377.62</v>
      </c>
      <c r="E153" s="2">
        <v>0</v>
      </c>
      <c r="F153" s="2">
        <v>0</v>
      </c>
      <c r="G153" s="3">
        <f t="shared" si="0"/>
        <v>7849.3544799999991</v>
      </c>
      <c r="H153" s="3">
        <f t="shared" si="1"/>
        <v>0.63000000000010914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28608.09</v>
      </c>
      <c r="D154" s="2">
        <f>'PR-RAS'!E158</f>
        <v>0</v>
      </c>
      <c r="E154" s="2">
        <v>0</v>
      </c>
      <c r="F154" s="2">
        <v>0</v>
      </c>
      <c r="G154" s="3">
        <f t="shared" si="0"/>
        <v>4377.0377699999999</v>
      </c>
      <c r="H154" s="3">
        <f t="shared" si="1"/>
        <v>9.0000000000145519E-2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107988.3</v>
      </c>
      <c r="D155" s="2">
        <f>'PR-RAS'!E159</f>
        <v>112833.13</v>
      </c>
      <c r="E155" s="2">
        <v>0</v>
      </c>
      <c r="F155" s="2">
        <v>0</v>
      </c>
      <c r="G155" s="3">
        <f t="shared" si="0"/>
        <v>51382.802239999997</v>
      </c>
      <c r="H155" s="3">
        <f t="shared" si="1"/>
        <v>0.430000000007567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361848.87</v>
      </c>
      <c r="D156" s="2">
        <f>'PR-RAS'!E160</f>
        <v>439051.12</v>
      </c>
      <c r="E156" s="2">
        <v>0</v>
      </c>
      <c r="F156" s="2">
        <v>0</v>
      </c>
      <c r="G156" s="3">
        <f t="shared" si="0"/>
        <v>192192.42204999996</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361832.31</v>
      </c>
      <c r="D158" s="2">
        <f>'PR-RAS'!E162</f>
        <v>439051.12</v>
      </c>
      <c r="E158" s="2">
        <v>0</v>
      </c>
      <c r="F158" s="2">
        <v>0</v>
      </c>
      <c r="G158" s="3">
        <f t="shared" si="0"/>
        <v>194669.72435</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16.559999999999999</v>
      </c>
      <c r="D159" s="2">
        <f>'PR-RAS'!E163</f>
        <v>0</v>
      </c>
      <c r="E159" s="2">
        <v>0</v>
      </c>
      <c r="F159" s="2">
        <v>0</v>
      </c>
      <c r="G159" s="3">
        <f t="shared" si="0"/>
        <v>2.6164799999999997</v>
      </c>
      <c r="H159" s="3">
        <f t="shared" si="1"/>
        <v>0.44000000000000128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335478.49000000005</v>
      </c>
      <c r="D160" s="2">
        <f>'PR-RAS'!E164</f>
        <v>387988.5</v>
      </c>
      <c r="E160" s="2">
        <v>0</v>
      </c>
      <c r="F160" s="2">
        <v>0</v>
      </c>
      <c r="G160" s="3">
        <f t="shared" si="0"/>
        <v>176721.42290999999</v>
      </c>
      <c r="H160" s="3">
        <f t="shared" si="1"/>
        <v>0.99000000004889444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75413.41</v>
      </c>
      <c r="D161" s="2">
        <f>'PR-RAS'!E165</f>
        <v>91445.13</v>
      </c>
      <c r="E161" s="2">
        <v>0</v>
      </c>
      <c r="F161" s="2">
        <v>0</v>
      </c>
      <c r="G161" s="3">
        <f t="shared" si="0"/>
        <v>41328.587200000002</v>
      </c>
      <c r="H161" s="3">
        <f t="shared" si="1"/>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19092.93</v>
      </c>
      <c r="D162" s="2">
        <f>'PR-RAS'!E166</f>
        <v>26258.09</v>
      </c>
      <c r="E162" s="2">
        <v>0</v>
      </c>
      <c r="F162" s="2">
        <v>0</v>
      </c>
      <c r="G162" s="3">
        <f t="shared" si="0"/>
        <v>11529.066710000001</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51368.88</v>
      </c>
      <c r="D163" s="2">
        <f>'PR-RAS'!E167</f>
        <v>58622.43</v>
      </c>
      <c r="E163" s="2">
        <v>0</v>
      </c>
      <c r="F163" s="2">
        <v>0</v>
      </c>
      <c r="G163" s="3">
        <f t="shared" si="0"/>
        <v>27315.425879999999</v>
      </c>
      <c r="H163" s="3">
        <f t="shared" si="1"/>
        <v>0.55000000000291038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4841.6000000000004</v>
      </c>
      <c r="D164" s="2">
        <f>'PR-RAS'!E168</f>
        <v>6527.11</v>
      </c>
      <c r="E164" s="2">
        <v>0</v>
      </c>
      <c r="F164" s="2">
        <v>0</v>
      </c>
      <c r="G164" s="3">
        <f t="shared" si="0"/>
        <v>2917.0186600000002</v>
      </c>
      <c r="H164" s="3">
        <f t="shared" si="1"/>
        <v>0.50999999999930878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110</v>
      </c>
      <c r="D165" s="2">
        <f>'PR-RAS'!E169</f>
        <v>37.5</v>
      </c>
      <c r="E165" s="2">
        <v>0</v>
      </c>
      <c r="F165" s="2">
        <v>0</v>
      </c>
      <c r="G165" s="3">
        <f t="shared" si="0"/>
        <v>30.34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160267.13</v>
      </c>
      <c r="D166" s="2">
        <f>'PR-RAS'!E170</f>
        <v>159893.34000000003</v>
      </c>
      <c r="E166" s="2">
        <v>0</v>
      </c>
      <c r="F166" s="2">
        <v>0</v>
      </c>
      <c r="G166" s="3">
        <f t="shared" si="0"/>
        <v>79208.878650000013</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21317.200000000001</v>
      </c>
      <c r="D167" s="2">
        <f>'PR-RAS'!E171</f>
        <v>22137.45</v>
      </c>
      <c r="E167" s="2">
        <v>0</v>
      </c>
      <c r="F167" s="2">
        <v>0</v>
      </c>
      <c r="G167" s="3">
        <f t="shared" si="0"/>
        <v>10888.288600000002</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95424.04</v>
      </c>
      <c r="D168" s="2">
        <f>'PR-RAS'!E172</f>
        <v>88215.83</v>
      </c>
      <c r="E168" s="2">
        <v>0</v>
      </c>
      <c r="F168" s="2">
        <v>0</v>
      </c>
      <c r="G168" s="3">
        <f t="shared" si="0"/>
        <v>45399.901900000004</v>
      </c>
      <c r="H168" s="3">
        <f t="shared" si="1"/>
        <v>0.20999999999185093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35738.25</v>
      </c>
      <c r="D169" s="2">
        <f>'PR-RAS'!E173</f>
        <v>44078.26</v>
      </c>
      <c r="E169" s="2">
        <v>0</v>
      </c>
      <c r="F169" s="2">
        <v>0</v>
      </c>
      <c r="G169" s="3">
        <f t="shared" si="0"/>
        <v>20814.321360000002</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5735.78</v>
      </c>
      <c r="D170" s="2">
        <f>'PR-RAS'!E174</f>
        <v>426.48</v>
      </c>
      <c r="E170" s="2">
        <v>0</v>
      </c>
      <c r="F170" s="2">
        <v>0</v>
      </c>
      <c r="G170" s="3">
        <f t="shared" si="0"/>
        <v>1113.4970600000001</v>
      </c>
      <c r="H170" s="3">
        <f t="shared" si="1"/>
        <v>0.70000000000027285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1332.41</v>
      </c>
      <c r="D171" s="2">
        <f>'PR-RAS'!E175</f>
        <v>5035.32</v>
      </c>
      <c r="E171" s="2">
        <v>0</v>
      </c>
      <c r="F171" s="2">
        <v>0</v>
      </c>
      <c r="G171" s="3">
        <f t="shared" si="0"/>
        <v>1938.5184999999999</v>
      </c>
      <c r="H171" s="3">
        <f t="shared" si="1"/>
        <v>0.72999999999979082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719.45</v>
      </c>
      <c r="D173" s="2">
        <f>'PR-RAS'!E177</f>
        <v>0</v>
      </c>
      <c r="E173" s="2">
        <v>0</v>
      </c>
      <c r="F173" s="2">
        <v>0</v>
      </c>
      <c r="G173" s="3">
        <f t="shared" si="0"/>
        <v>123.7454</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83175.990000000005</v>
      </c>
      <c r="D174" s="2">
        <f>'PR-RAS'!E178</f>
        <v>115449</v>
      </c>
      <c r="E174" s="2">
        <v>0</v>
      </c>
      <c r="F174" s="2">
        <v>0</v>
      </c>
      <c r="G174" s="3">
        <f t="shared" si="0"/>
        <v>54334.800269999992</v>
      </c>
      <c r="H174" s="3">
        <f t="shared" si="1"/>
        <v>9.9999999947613105E-3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7726.93</v>
      </c>
      <c r="D175" s="2">
        <f>'PR-RAS'!E179</f>
        <v>8021.46</v>
      </c>
      <c r="E175" s="2">
        <v>0</v>
      </c>
      <c r="F175" s="2">
        <v>0</v>
      </c>
      <c r="G175" s="3">
        <f t="shared" si="0"/>
        <v>4135.9538999999995</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21651.38</v>
      </c>
      <c r="D176" s="2">
        <f>'PR-RAS'!E180</f>
        <v>34275.279999999999</v>
      </c>
      <c r="E176" s="2">
        <v>0</v>
      </c>
      <c r="F176" s="2">
        <v>0</v>
      </c>
      <c r="G176" s="3">
        <f t="shared" si="0"/>
        <v>15785.3395</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760</v>
      </c>
      <c r="D177" s="2">
        <f>'PR-RAS'!E181</f>
        <v>958.93</v>
      </c>
      <c r="E177" s="2">
        <v>0</v>
      </c>
      <c r="F177" s="2">
        <v>0</v>
      </c>
      <c r="G177" s="3">
        <f t="shared" si="0"/>
        <v>471.30335999999994</v>
      </c>
      <c r="H177" s="3">
        <f t="shared" si="1"/>
        <v>7.0000000000050022E-2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16234.5</v>
      </c>
      <c r="D178" s="2">
        <f>'PR-RAS'!E182</f>
        <v>16386.16</v>
      </c>
      <c r="E178" s="2">
        <v>0</v>
      </c>
      <c r="F178" s="2">
        <v>0</v>
      </c>
      <c r="G178" s="3">
        <f t="shared" si="0"/>
        <v>8674.2071399999986</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4095.54</v>
      </c>
      <c r="D179" s="2">
        <f>'PR-RAS'!E183</f>
        <v>3340.56</v>
      </c>
      <c r="E179" s="2">
        <v>0</v>
      </c>
      <c r="F179" s="2">
        <v>0</v>
      </c>
      <c r="G179" s="3">
        <f t="shared" si="0"/>
        <v>1918.2454799999998</v>
      </c>
      <c r="H179" s="3">
        <f t="shared" si="1"/>
        <v>0.90000000000009095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8143.21</v>
      </c>
      <c r="D180" s="2">
        <f>'PR-RAS'!E184</f>
        <v>9532.2800000000007</v>
      </c>
      <c r="E180" s="2">
        <v>0</v>
      </c>
      <c r="F180" s="2">
        <v>0</v>
      </c>
      <c r="G180" s="3">
        <f t="shared" si="0"/>
        <v>4870.1908299999996</v>
      </c>
      <c r="H180" s="3">
        <f t="shared" si="1"/>
        <v>0.49000000000069122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17558.32</v>
      </c>
      <c r="D181" s="2">
        <f>'PR-RAS'!E185</f>
        <v>22793.34</v>
      </c>
      <c r="E181" s="2">
        <v>0</v>
      </c>
      <c r="F181" s="2">
        <v>0</v>
      </c>
      <c r="G181" s="3">
        <f t="shared" si="0"/>
        <v>11366.1</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3010.26</v>
      </c>
      <c r="D182" s="2">
        <f>'PR-RAS'!E186</f>
        <v>3778.38</v>
      </c>
      <c r="E182" s="2">
        <v>0</v>
      </c>
      <c r="F182" s="2">
        <v>0</v>
      </c>
      <c r="G182" s="3">
        <f t="shared" si="0"/>
        <v>1912.6306199999999</v>
      </c>
      <c r="H182" s="3">
        <f t="shared" si="1"/>
        <v>0.64000000000032742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3995.85</v>
      </c>
      <c r="D183" s="2">
        <f>'PR-RAS'!E187</f>
        <v>16362.61</v>
      </c>
      <c r="E183" s="2">
        <v>0</v>
      </c>
      <c r="F183" s="2">
        <v>0</v>
      </c>
      <c r="G183" s="3">
        <f t="shared" si="0"/>
        <v>6683.2347399999999</v>
      </c>
      <c r="H183" s="3">
        <f t="shared" si="1"/>
        <v>0.53999999999950887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174.28</v>
      </c>
      <c r="D184" s="2">
        <f>'PR-RAS'!E188</f>
        <v>0</v>
      </c>
      <c r="E184" s="2">
        <v>0</v>
      </c>
      <c r="F184" s="2">
        <v>0</v>
      </c>
      <c r="G184" s="3">
        <f t="shared" si="0"/>
        <v>31.893239999999999</v>
      </c>
      <c r="H184" s="3">
        <f t="shared" si="1"/>
        <v>0.28000000000000114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16447.68</v>
      </c>
      <c r="D190" s="2">
        <f>'PR-RAS'!E194</f>
        <v>21201.03</v>
      </c>
      <c r="E190" s="2">
        <v>0</v>
      </c>
      <c r="F190" s="2">
        <v>0</v>
      </c>
      <c r="G190" s="3">
        <f t="shared" si="0"/>
        <v>11122.60086</v>
      </c>
      <c r="H190" s="3">
        <f t="shared" si="1"/>
        <v>0.34999999999854481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4075.12</v>
      </c>
      <c r="D191" s="2">
        <f>'PR-RAS'!E195</f>
        <v>6893.1</v>
      </c>
      <c r="E191" s="2">
        <v>0</v>
      </c>
      <c r="F191" s="2">
        <v>0</v>
      </c>
      <c r="G191" s="3">
        <f t="shared" si="0"/>
        <v>3393.6507999999999</v>
      </c>
      <c r="H191" s="3">
        <f t="shared" si="1"/>
        <v>0.22000000000025466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6097.98</v>
      </c>
      <c r="E192" s="2">
        <v>0</v>
      </c>
      <c r="F192" s="2">
        <v>0</v>
      </c>
      <c r="G192" s="3">
        <f t="shared" si="0"/>
        <v>2329.4283599999999</v>
      </c>
      <c r="H192" s="3">
        <f t="shared" si="1"/>
        <v>2.0000000000436557E-2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19.989999999999998</v>
      </c>
      <c r="D193" s="2">
        <f>'PR-RAS'!E197</f>
        <v>66.92</v>
      </c>
      <c r="E193" s="2">
        <v>0</v>
      </c>
      <c r="F193" s="2">
        <v>0</v>
      </c>
      <c r="G193" s="3">
        <f t="shared" si="0"/>
        <v>29.535360000000004</v>
      </c>
      <c r="H193" s="3">
        <f t="shared" si="1"/>
        <v>8.9999999999999858E-2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278.08999999999997</v>
      </c>
      <c r="D194" s="2">
        <f>'PR-RAS'!E198</f>
        <v>220</v>
      </c>
      <c r="E194" s="2">
        <v>0</v>
      </c>
      <c r="F194" s="2">
        <v>0</v>
      </c>
      <c r="G194" s="3">
        <f t="shared" si="0"/>
        <v>138.59136999999998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2535.5300000000002</v>
      </c>
      <c r="D195" s="2">
        <f>'PR-RAS'!E199</f>
        <v>2923.27</v>
      </c>
      <c r="E195" s="2">
        <v>0</v>
      </c>
      <c r="F195" s="2">
        <v>0</v>
      </c>
      <c r="G195" s="3">
        <f t="shared" si="0"/>
        <v>1626.12158</v>
      </c>
      <c r="H195" s="3">
        <f t="shared" si="1"/>
        <v>0.73999999999978172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747.99</v>
      </c>
      <c r="D196" s="2">
        <f>'PR-RAS'!E200</f>
        <v>0</v>
      </c>
      <c r="E196" s="2">
        <v>0</v>
      </c>
      <c r="F196" s="2">
        <v>0</v>
      </c>
      <c r="G196" s="3">
        <f t="shared" si="0"/>
        <v>145.85805000000002</v>
      </c>
      <c r="H196" s="3">
        <f t="shared" si="1"/>
        <v>9.9999999999909051E-3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8790.9599999999991</v>
      </c>
      <c r="D197" s="2">
        <f>'PR-RAS'!E201</f>
        <v>4999.76</v>
      </c>
      <c r="E197" s="2">
        <v>0</v>
      </c>
      <c r="F197" s="2">
        <v>0</v>
      </c>
      <c r="G197" s="3">
        <f t="shared" si="0"/>
        <v>3682.93408</v>
      </c>
      <c r="H197" s="3">
        <f t="shared" si="1"/>
        <v>0.28000000000065484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1124.42</v>
      </c>
      <c r="D198" s="2">
        <f>'PR-RAS'!E202</f>
        <v>1767.6000000000001</v>
      </c>
      <c r="E198" s="2">
        <v>0</v>
      </c>
      <c r="F198" s="2">
        <v>0</v>
      </c>
      <c r="G198" s="3">
        <f t="shared" si="0"/>
        <v>917.94514000000015</v>
      </c>
      <c r="H198" s="3">
        <f t="shared" si="1"/>
        <v>0.81999999999993634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1124.42</v>
      </c>
      <c r="D212" s="2">
        <f>'PR-RAS'!E216</f>
        <v>1767.6000000000001</v>
      </c>
      <c r="E212" s="2">
        <v>0</v>
      </c>
      <c r="F212" s="2">
        <v>0</v>
      </c>
      <c r="G212" s="3">
        <f t="shared" si="0"/>
        <v>983.17982000000018</v>
      </c>
      <c r="H212" s="3">
        <f t="shared" si="1"/>
        <v>0.81999999999993634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540.57000000000005</v>
      </c>
      <c r="D213" s="2">
        <f>'PR-RAS'!E217</f>
        <v>1342.63</v>
      </c>
      <c r="E213" s="2">
        <v>0</v>
      </c>
      <c r="F213" s="2">
        <v>0</v>
      </c>
      <c r="G213" s="3">
        <f t="shared" si="0"/>
        <v>683.87596000000008</v>
      </c>
      <c r="H213" s="3">
        <f t="shared" si="1"/>
        <v>0.79999999999984084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583.85</v>
      </c>
      <c r="D215" s="2">
        <f>'PR-RAS'!E219</f>
        <v>274.97000000000003</v>
      </c>
      <c r="E215" s="2">
        <v>0</v>
      </c>
      <c r="F215" s="2">
        <v>0</v>
      </c>
      <c r="G215" s="3">
        <f t="shared" si="0"/>
        <v>242.63105999999999</v>
      </c>
      <c r="H215" s="3">
        <f t="shared" si="1"/>
        <v>0.17999999999994998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150</v>
      </c>
      <c r="E216" s="2">
        <v>0</v>
      </c>
      <c r="F216" s="2">
        <v>0</v>
      </c>
      <c r="G216" s="3">
        <f t="shared" si="0"/>
        <v>64.5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109280.8</v>
      </c>
      <c r="D258" s="2">
        <f>'PR-RAS'!E262</f>
        <v>113346.40999999999</v>
      </c>
      <c r="E258" s="2">
        <v>0</v>
      </c>
      <c r="F258" s="2">
        <v>0</v>
      </c>
      <c r="G258" s="3">
        <f t="shared" si="0"/>
        <v>86345.22034</v>
      </c>
      <c r="H258" s="3">
        <f t="shared" si="1"/>
        <v>0.60999999998603016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109280.8</v>
      </c>
      <c r="D265" s="2">
        <f>'PR-RAS'!E269</f>
        <v>113346.40999999999</v>
      </c>
      <c r="E265" s="2">
        <v>0</v>
      </c>
      <c r="F265" s="2">
        <v>0</v>
      </c>
      <c r="G265" s="3">
        <f t="shared" si="0"/>
        <v>88697.035680000001</v>
      </c>
      <c r="H265" s="3">
        <f t="shared" si="1"/>
        <v>0.60999999998603016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9587.26</v>
      </c>
      <c r="E266" s="2">
        <v>0</v>
      </c>
      <c r="F266" s="2">
        <v>0</v>
      </c>
      <c r="G266" s="3">
        <f t="shared" si="0"/>
        <v>5081.2478000000001</v>
      </c>
      <c r="H266" s="3">
        <f t="shared" si="1"/>
        <v>0.26000000000021828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109280.8</v>
      </c>
      <c r="D267" s="2">
        <f>'PR-RAS'!E271</f>
        <v>103759.15</v>
      </c>
      <c r="E267" s="2">
        <v>0</v>
      </c>
      <c r="F267" s="2">
        <v>0</v>
      </c>
      <c r="G267" s="3">
        <f t="shared" si="0"/>
        <v>84268.560599999997</v>
      </c>
      <c r="H267" s="3">
        <f t="shared" si="1"/>
        <v>0.34999999999126885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3535.43</v>
      </c>
      <c r="D269" s="2">
        <f>'PR-RAS'!E273</f>
        <v>2127.83</v>
      </c>
      <c r="E269" s="2">
        <v>0</v>
      </c>
      <c r="F269" s="2">
        <v>0</v>
      </c>
      <c r="G269" s="3">
        <f t="shared" si="0"/>
        <v>2088.0121200000003</v>
      </c>
      <c r="H269" s="3">
        <f t="shared" si="1"/>
        <v>0.59999999999990905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3535.43</v>
      </c>
      <c r="D270" s="2">
        <f>'PR-RAS'!E274</f>
        <v>2127.83</v>
      </c>
      <c r="E270" s="2">
        <v>0</v>
      </c>
      <c r="F270" s="2">
        <v>0</v>
      </c>
      <c r="G270" s="3">
        <f t="shared" si="0"/>
        <v>2095.80321</v>
      </c>
      <c r="H270" s="3">
        <f t="shared" si="1"/>
        <v>0.59999999999990905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2868.22</v>
      </c>
      <c r="D271" s="2">
        <f>'PR-RAS'!E275</f>
        <v>1452</v>
      </c>
      <c r="E271" s="2">
        <v>0</v>
      </c>
      <c r="F271" s="2">
        <v>0</v>
      </c>
      <c r="G271" s="3">
        <f t="shared" si="0"/>
        <v>1558.4993999999999</v>
      </c>
      <c r="H271" s="3">
        <f t="shared" si="1"/>
        <v>0.21999999999979991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667.21</v>
      </c>
      <c r="D272" s="2">
        <f>'PR-RAS'!E276</f>
        <v>675.83</v>
      </c>
      <c r="E272" s="2">
        <v>0</v>
      </c>
      <c r="F272" s="2">
        <v>0</v>
      </c>
      <c r="G272" s="3">
        <f t="shared" si="0"/>
        <v>547.11377000000005</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3112843.98</v>
      </c>
      <c r="D295" s="2">
        <f>'PR-RAS'!E299</f>
        <v>3801499.1200000006</v>
      </c>
      <c r="E295" s="2">
        <v>0</v>
      </c>
      <c r="F295" s="2">
        <v>0</v>
      </c>
      <c r="G295" s="3">
        <f t="shared" si="12"/>
        <v>3150457.6126800003</v>
      </c>
      <c r="H295" s="3">
        <f t="shared" si="13"/>
        <v>0.14000000059604645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119246.91000000015</v>
      </c>
      <c r="D296" s="2">
        <f>'PR-RAS'!E300</f>
        <v>0</v>
      </c>
      <c r="E296" s="2">
        <v>0</v>
      </c>
      <c r="F296" s="2">
        <v>0</v>
      </c>
      <c r="G296" s="3">
        <f t="shared" si="12"/>
        <v>35177.838450000039</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177764.79000000097</v>
      </c>
      <c r="E297" s="2">
        <v>0</v>
      </c>
      <c r="F297" s="2">
        <v>0</v>
      </c>
      <c r="G297" s="3">
        <f t="shared" si="12"/>
        <v>105236.75568000057</v>
      </c>
      <c r="H297" s="3">
        <f t="shared" si="13"/>
        <v>0.20999999903142452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151309.35999999999</v>
      </c>
      <c r="D298" s="2">
        <f>'PR-RAS'!E302</f>
        <v>884298</v>
      </c>
      <c r="E298" s="2">
        <v>0</v>
      </c>
      <c r="F298" s="2">
        <v>0</v>
      </c>
      <c r="G298" s="3">
        <f t="shared" si="12"/>
        <v>570211.89191999997</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548.14</v>
      </c>
      <c r="D300" s="2">
        <f>'PR-RAS'!E304</f>
        <v>226541.27</v>
      </c>
      <c r="E300" s="2">
        <v>0</v>
      </c>
      <c r="F300" s="2">
        <v>0</v>
      </c>
      <c r="G300" s="3">
        <f t="shared" si="12"/>
        <v>135635.57332</v>
      </c>
      <c r="H300" s="3">
        <f t="shared" si="13"/>
        <v>0.40999999998950898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4077.89</v>
      </c>
      <c r="D301" s="2">
        <f>'PR-RAS'!E305</f>
        <v>3862.72</v>
      </c>
      <c r="E301" s="2">
        <v>0</v>
      </c>
      <c r="F301" s="2">
        <v>0</v>
      </c>
      <c r="G301" s="3">
        <f t="shared" si="12"/>
        <v>3540.9989999999998</v>
      </c>
      <c r="H301" s="3">
        <f t="shared" si="13"/>
        <v>0.39000000000032742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27584.68</v>
      </c>
      <c r="D355" s="2">
        <f>'PR-RAS'!E360</f>
        <v>18916.859999999997</v>
      </c>
      <c r="E355" s="2">
        <v>0</v>
      </c>
      <c r="F355" s="2">
        <v>0</v>
      </c>
      <c r="G355" s="3">
        <f t="shared" si="12"/>
        <v>23158.113599999997</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27584.68</v>
      </c>
      <c r="D368" s="2">
        <f>'PR-RAS'!E373</f>
        <v>18916.859999999997</v>
      </c>
      <c r="E368" s="2">
        <v>0</v>
      </c>
      <c r="F368" s="2">
        <v>0</v>
      </c>
      <c r="G368" s="3">
        <f t="shared" si="12"/>
        <v>24008.552799999998</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25943.58</v>
      </c>
      <c r="D374" s="2">
        <f>'PR-RAS'!E379</f>
        <v>17035.919999999998</v>
      </c>
      <c r="E374" s="2">
        <v>0</v>
      </c>
      <c r="F374" s="2">
        <v>0</v>
      </c>
      <c r="G374" s="3">
        <f t="shared" si="12"/>
        <v>22385.751659999998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11512.38</v>
      </c>
      <c r="D375" s="2">
        <f>'PR-RAS'!E380</f>
        <v>6959.3</v>
      </c>
      <c r="E375" s="2">
        <v>0</v>
      </c>
      <c r="F375" s="2">
        <v>0</v>
      </c>
      <c r="G375" s="3">
        <f t="shared" si="12"/>
        <v>9511.1865199999993</v>
      </c>
      <c r="H375" s="3">
        <f t="shared" si="13"/>
        <v>0.67999999999938154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8881.68</v>
      </c>
      <c r="E377" s="2">
        <v>0</v>
      </c>
      <c r="F377" s="2">
        <v>0</v>
      </c>
      <c r="G377" s="3">
        <f t="shared" si="12"/>
        <v>6679.0233600000001</v>
      </c>
      <c r="H377" s="3">
        <f t="shared" si="13"/>
        <v>0.31999999999970896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528.70000000000005</v>
      </c>
      <c r="D380" s="2">
        <f>'PR-RAS'!E385</f>
        <v>0</v>
      </c>
      <c r="E380" s="2">
        <v>0</v>
      </c>
      <c r="F380" s="2">
        <v>0</v>
      </c>
      <c r="G380" s="3">
        <f t="shared" si="12"/>
        <v>200.37730000000002</v>
      </c>
      <c r="H380" s="3">
        <f t="shared" si="13"/>
        <v>0.29999999999995453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13902.5</v>
      </c>
      <c r="D381" s="2">
        <f>'PR-RAS'!E386</f>
        <v>1194.94</v>
      </c>
      <c r="E381" s="2">
        <v>0</v>
      </c>
      <c r="F381" s="2">
        <v>0</v>
      </c>
      <c r="G381" s="3">
        <f t="shared" si="12"/>
        <v>6191.1044000000002</v>
      </c>
      <c r="H381" s="3">
        <f t="shared" si="13"/>
        <v>0.55999999999994543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1641.1</v>
      </c>
      <c r="D388" s="2">
        <f>'PR-RAS'!E393</f>
        <v>1880.94</v>
      </c>
      <c r="E388" s="2">
        <v>0</v>
      </c>
      <c r="F388" s="2">
        <v>0</v>
      </c>
      <c r="G388" s="3">
        <f t="shared" si="12"/>
        <v>2090.9532599999998</v>
      </c>
      <c r="H388" s="3">
        <f t="shared" si="13"/>
        <v>0.15999999999985448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1641.1</v>
      </c>
      <c r="D389" s="2">
        <f>'PR-RAS'!E394</f>
        <v>1880.94</v>
      </c>
      <c r="E389" s="2">
        <v>0</v>
      </c>
      <c r="F389" s="2">
        <v>0</v>
      </c>
      <c r="G389" s="3">
        <f t="shared" si="12"/>
        <v>2096.3562400000001</v>
      </c>
      <c r="H389" s="3">
        <f t="shared" si="13"/>
        <v>0.15999999999985448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27584.68</v>
      </c>
      <c r="D413" s="2">
        <f>'PR-RAS'!E418</f>
        <v>18916.859999999997</v>
      </c>
      <c r="E413" s="2">
        <v>0</v>
      </c>
      <c r="F413" s="2">
        <v>0</v>
      </c>
      <c r="G413" s="3">
        <f t="shared" si="12"/>
        <v>26952.380799999995</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213033.09</v>
      </c>
      <c r="D415" s="2">
        <f>'PR-RAS'!E420</f>
        <v>762591.76</v>
      </c>
      <c r="E415" s="2">
        <v>0</v>
      </c>
      <c r="F415" s="2">
        <v>0</v>
      </c>
      <c r="G415" s="3">
        <f t="shared" si="12"/>
        <v>719621.67654000001</v>
      </c>
      <c r="H415" s="3">
        <f t="shared" si="13"/>
        <v>0.32999999998719431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3232090.89</v>
      </c>
      <c r="D417" s="2">
        <f>'PR-RAS'!E422</f>
        <v>3623734.3299999996</v>
      </c>
      <c r="E417" s="2">
        <v>0</v>
      </c>
      <c r="F417" s="2">
        <v>0</v>
      </c>
      <c r="G417" s="3">
        <f t="shared" si="12"/>
        <v>4359496.7727999995</v>
      </c>
      <c r="H417" s="3">
        <f t="shared" si="13"/>
        <v>0.43999999947845936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3140428.66</v>
      </c>
      <c r="D418" s="2">
        <f>'PR-RAS'!E423</f>
        <v>3820415.9800000004</v>
      </c>
      <c r="E418" s="2">
        <v>0</v>
      </c>
      <c r="F418" s="2">
        <v>0</v>
      </c>
      <c r="G418" s="3">
        <f t="shared" si="12"/>
        <v>4495785.6785400007</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91662.229999999981</v>
      </c>
      <c r="D419" s="2">
        <f>'PR-RAS'!E424</f>
        <v>0</v>
      </c>
      <c r="E419" s="2">
        <v>0</v>
      </c>
      <c r="F419" s="2">
        <v>0</v>
      </c>
      <c r="G419" s="3">
        <f t="shared" si="12"/>
        <v>38314.812139999987</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196681.65000000084</v>
      </c>
      <c r="E420" s="2">
        <v>0</v>
      </c>
      <c r="F420" s="2">
        <v>0</v>
      </c>
      <c r="G420" s="3">
        <f t="shared" si="12"/>
        <v>164819.22270000068</v>
      </c>
      <c r="H420" s="3">
        <f t="shared" si="13"/>
        <v>0.34999999916180968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121706.23999999999</v>
      </c>
      <c r="E421" s="2">
        <v>0</v>
      </c>
      <c r="F421" s="2">
        <v>0</v>
      </c>
      <c r="G421" s="3">
        <f t="shared" si="12"/>
        <v>102233.24159999999</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61723.73000000001</v>
      </c>
      <c r="D422" s="2">
        <f>'PR-RAS'!E427</f>
        <v>0</v>
      </c>
      <c r="E422" s="2">
        <v>0</v>
      </c>
      <c r="F422" s="2">
        <v>0</v>
      </c>
      <c r="G422" s="3">
        <f t="shared" si="12"/>
        <v>25985.690330000005</v>
      </c>
      <c r="H422" s="3">
        <f t="shared" si="13"/>
        <v>0.26999999998952262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548.14</v>
      </c>
      <c r="D423" s="2">
        <f>'PR-RAS'!E428</f>
        <v>226541.27</v>
      </c>
      <c r="E423" s="2">
        <v>0</v>
      </c>
      <c r="F423" s="2">
        <v>0</v>
      </c>
      <c r="G423" s="3">
        <f t="shared" si="12"/>
        <v>191432.14695999998</v>
      </c>
      <c r="H423" s="3">
        <f t="shared" si="13"/>
        <v>0.40999999998950898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3232090.89</v>
      </c>
      <c r="D637" s="2">
        <f>'PR-RAS'!E643</f>
        <v>3623734.3299999996</v>
      </c>
      <c r="E637" s="2">
        <v>0</v>
      </c>
      <c r="F637" s="2">
        <v>0</v>
      </c>
      <c r="G637" s="3">
        <f t="shared" si="14"/>
        <v>6664999.8737999992</v>
      </c>
      <c r="H637" s="3">
        <f t="shared" si="15"/>
        <v>0.43999999947845936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3140428.66</v>
      </c>
      <c r="D638" s="2">
        <f>'PR-RAS'!E644</f>
        <v>3820415.9800000004</v>
      </c>
      <c r="E638" s="2">
        <v>0</v>
      </c>
      <c r="F638" s="2">
        <v>0</v>
      </c>
      <c r="G638" s="3">
        <f t="shared" si="14"/>
        <v>6867663.0149400011</v>
      </c>
      <c r="H638" s="3">
        <f t="shared" si="15"/>
        <v>0.35999999940395355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91662.229999999981</v>
      </c>
      <c r="D639" s="2">
        <f>'PR-RAS'!E645</f>
        <v>0</v>
      </c>
      <c r="E639" s="2">
        <v>0</v>
      </c>
      <c r="F639" s="2">
        <v>0</v>
      </c>
      <c r="G639" s="3">
        <f t="shared" si="14"/>
        <v>58480.502739999989</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196681.65000000084</v>
      </c>
      <c r="E640" s="2">
        <v>0</v>
      </c>
      <c r="F640" s="2">
        <v>0</v>
      </c>
      <c r="G640" s="3">
        <f t="shared" si="14"/>
        <v>251359.14870000107</v>
      </c>
      <c r="H640" s="3">
        <f t="shared" si="15"/>
        <v>0.34999999916180968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121706.23999999999</v>
      </c>
      <c r="E641" s="2">
        <v>0</v>
      </c>
      <c r="F641" s="2">
        <v>0</v>
      </c>
      <c r="G641" s="3">
        <f t="shared" si="14"/>
        <v>155783.9872</v>
      </c>
      <c r="H641" s="3">
        <f t="shared" si="15"/>
        <v>0.23999999999068677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61723.73000000001</v>
      </c>
      <c r="D642" s="2">
        <f>'PR-RAS'!E648</f>
        <v>0</v>
      </c>
      <c r="E642" s="2">
        <v>0</v>
      </c>
      <c r="F642" s="2">
        <v>0</v>
      </c>
      <c r="G642" s="3">
        <f t="shared" si="14"/>
        <v>39564.910930000005</v>
      </c>
      <c r="H642" s="3">
        <f t="shared" si="15"/>
        <v>0.26999999998952262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29938.499999999971</v>
      </c>
      <c r="D643" s="2">
        <f>'PR-RAS'!E649</f>
        <v>0</v>
      </c>
      <c r="E643" s="2">
        <v>0</v>
      </c>
      <c r="F643" s="2">
        <v>0</v>
      </c>
      <c r="G643" s="3">
        <f t="shared" si="14"/>
        <v>19220.516999999982</v>
      </c>
      <c r="H643" s="3">
        <f t="shared" si="15"/>
        <v>0.50000000002910383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74975.410000000848</v>
      </c>
      <c r="E644" s="2">
        <v>0</v>
      </c>
      <c r="F644" s="2">
        <v>0</v>
      </c>
      <c r="G644" s="3">
        <f t="shared" si="14"/>
        <v>96418.377260001085</v>
      </c>
      <c r="H644" s="3">
        <f t="shared" si="15"/>
        <v>0.41000000084750354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231436.14</v>
      </c>
      <c r="D645" s="2">
        <f>'PR-RAS'!E651</f>
        <v>0</v>
      </c>
      <c r="E645" s="2">
        <v>0</v>
      </c>
      <c r="F645" s="2">
        <v>0</v>
      </c>
      <c r="G645" s="3">
        <f t="shared" si="14"/>
        <v>149044.87416000001</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48428.83</v>
      </c>
      <c r="D646" s="2">
        <f>'PR-RAS'!E653</f>
        <v>214137.53</v>
      </c>
      <c r="E646" s="2">
        <v>0</v>
      </c>
      <c r="F646" s="2">
        <v>0</v>
      </c>
      <c r="G646" s="3">
        <f t="shared" si="14"/>
        <v>307474.00904999999</v>
      </c>
      <c r="H646" s="3">
        <f t="shared" si="15"/>
        <v>0.63999999999941792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920496.8</v>
      </c>
      <c r="D647" s="2">
        <f>'PR-RAS'!E654</f>
        <v>1195137.8899999999</v>
      </c>
      <c r="E647" s="2">
        <v>0</v>
      </c>
      <c r="F647" s="2">
        <v>0</v>
      </c>
      <c r="G647" s="3">
        <f t="shared" si="14"/>
        <v>2138759.0866800002</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754788.1</v>
      </c>
      <c r="D648" s="2">
        <f>'PR-RAS'!E655</f>
        <v>1150787.47</v>
      </c>
      <c r="E648" s="2">
        <v>0</v>
      </c>
      <c r="F648" s="2">
        <v>0</v>
      </c>
      <c r="G648" s="3">
        <f t="shared" si="14"/>
        <v>1977466.8868800001</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214137.53000000003</v>
      </c>
      <c r="D649" s="2">
        <f>'PR-RAS'!E656</f>
        <v>258487.94999999995</v>
      </c>
      <c r="E649" s="2">
        <v>0</v>
      </c>
      <c r="F649" s="2">
        <v>0</v>
      </c>
      <c r="G649" s="3">
        <f t="shared" si="14"/>
        <v>473761.50263999996</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117</v>
      </c>
      <c r="D651" s="2">
        <f>'PR-RAS'!E658</f>
        <v>117</v>
      </c>
      <c r="E651" s="2">
        <v>0</v>
      </c>
      <c r="F651" s="2">
        <v>0</v>
      </c>
      <c r="G651" s="3">
        <f t="shared" si="14"/>
        <v>228.15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94</v>
      </c>
      <c r="D653" s="2">
        <f>'PR-RAS'!E660</f>
        <v>94</v>
      </c>
      <c r="E653" s="2">
        <v>0</v>
      </c>
      <c r="F653" s="2">
        <v>0</v>
      </c>
      <c r="G653" s="3">
        <f t="shared" si="14"/>
        <v>183.864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2562339.96</v>
      </c>
      <c r="D676" s="2">
        <f>'PR-RAS'!E683</f>
        <v>2655527.52</v>
      </c>
      <c r="E676" s="2">
        <v>0</v>
      </c>
      <c r="F676" s="2">
        <v>0</v>
      </c>
      <c r="G676" s="3">
        <f t="shared" si="14"/>
        <v>5314541.625</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17742.849999999999</v>
      </c>
      <c r="E677" s="2">
        <v>0</v>
      </c>
      <c r="F677" s="2">
        <v>0</v>
      </c>
      <c r="G677" s="3">
        <f t="shared" si="14"/>
        <v>23988.333200000001</v>
      </c>
      <c r="H677" s="3">
        <f t="shared" si="15"/>
        <v>0.15000000000145519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19475.2</v>
      </c>
      <c r="D695" s="2">
        <f>'PR-RAS'!E702</f>
        <v>22116</v>
      </c>
      <c r="E695" s="2">
        <v>0</v>
      </c>
      <c r="F695" s="2">
        <v>0</v>
      </c>
      <c r="G695" s="3">
        <f t="shared" si="14"/>
        <v>44212.796799999996</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47471.46</v>
      </c>
      <c r="D717" s="2">
        <f>'PR-RAS'!E724</f>
        <v>45423.96</v>
      </c>
      <c r="E717" s="2">
        <v>0</v>
      </c>
      <c r="F717" s="2">
        <v>0</v>
      </c>
      <c r="G717" s="3">
        <f t="shared" si="14"/>
        <v>99036.676080000005</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303.52999999999997</v>
      </c>
      <c r="D719" s="2">
        <f>'PR-RAS'!E726</f>
        <v>0</v>
      </c>
      <c r="E719" s="2">
        <v>0</v>
      </c>
      <c r="F719" s="2">
        <v>0</v>
      </c>
      <c r="G719" s="3">
        <f t="shared" si="14"/>
        <v>217.93453999999997</v>
      </c>
      <c r="H719" s="3">
        <f t="shared" si="15"/>
        <v>0.47000000000002728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2342.3000000000002</v>
      </c>
      <c r="D725" s="2">
        <f>'PR-RAS'!E732</f>
        <v>2919.13</v>
      </c>
      <c r="E725" s="2">
        <v>0</v>
      </c>
      <c r="F725" s="2">
        <v>0</v>
      </c>
      <c r="G725" s="3">
        <f t="shared" si="14"/>
        <v>5922.7254400000002</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51368.88</v>
      </c>
      <c r="D727" s="2">
        <f>'PR-RAS'!E734</f>
        <v>58622.43</v>
      </c>
      <c r="E727" s="2">
        <v>0</v>
      </c>
      <c r="F727" s="2">
        <v>0</v>
      </c>
      <c r="G727" s="3">
        <f t="shared" si="14"/>
        <v>122413.57523999999</v>
      </c>
      <c r="H727" s="3">
        <f t="shared" si="15"/>
        <v>0.55000000000291038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7406.61</v>
      </c>
      <c r="D729" s="2">
        <f>'PR-RAS'!E736</f>
        <v>7985</v>
      </c>
      <c r="E729" s="2">
        <v>0</v>
      </c>
      <c r="F729" s="2">
        <v>0</v>
      </c>
      <c r="G729" s="3">
        <f t="shared" si="14"/>
        <v>17018.17208</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10897.89</v>
      </c>
      <c r="E730" s="2">
        <v>0</v>
      </c>
      <c r="F730" s="2">
        <v>0</v>
      </c>
      <c r="G730" s="3">
        <f t="shared" si="14"/>
        <v>15889.123619999998</v>
      </c>
      <c r="H730" s="3">
        <f t="shared" si="15"/>
        <v>0.11000000000058208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5548.67</v>
      </c>
      <c r="D731" s="2">
        <f>'PR-RAS'!E738</f>
        <v>801.93</v>
      </c>
      <c r="E731" s="2">
        <v>0</v>
      </c>
      <c r="F731" s="2">
        <v>0</v>
      </c>
      <c r="G731" s="3">
        <f t="shared" si="14"/>
        <v>5221.3468999999996</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6660.51</v>
      </c>
      <c r="D732" s="2">
        <f>'PR-RAS'!E739</f>
        <v>1332.44</v>
      </c>
      <c r="E732" s="2">
        <v>0</v>
      </c>
      <c r="F732" s="2">
        <v>0</v>
      </c>
      <c r="G732" s="3">
        <f t="shared" si="14"/>
        <v>6816.8600899999992</v>
      </c>
      <c r="H732" s="3">
        <f t="shared" si="15"/>
        <v>0.92999999999983629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4075.12</v>
      </c>
      <c r="D734" s="2">
        <f>'PR-RAS'!E741</f>
        <v>4940.59</v>
      </c>
      <c r="E734" s="2">
        <v>0</v>
      </c>
      <c r="F734" s="2">
        <v>0</v>
      </c>
      <c r="G734" s="3">
        <f t="shared" si="14"/>
        <v>10229.9679</v>
      </c>
      <c r="H734" s="3">
        <f t="shared" si="15"/>
        <v>0.52999999999974534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2910</v>
      </c>
      <c r="E737" s="2">
        <v>0</v>
      </c>
      <c r="F737" s="2">
        <v>0</v>
      </c>
      <c r="G737" s="3">
        <f t="shared" si="28"/>
        <v>4283.5199999999995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9587.26</v>
      </c>
      <c r="E843" s="2">
        <v>0</v>
      </c>
      <c r="F843" s="2">
        <v>0</v>
      </c>
      <c r="G843" s="3">
        <f t="shared" si="34"/>
        <v>16144.94584</v>
      </c>
      <c r="H843" s="3">
        <f t="shared" si="35"/>
        <v>0.26000000000021828</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56725.66</v>
      </c>
      <c r="D844" s="2">
        <f>'PR-RAS'!E851</f>
        <v>47229.93</v>
      </c>
      <c r="E844" s="2">
        <v>0</v>
      </c>
      <c r="F844" s="2">
        <v>0</v>
      </c>
      <c r="G844" s="3">
        <f t="shared" si="34"/>
        <v>127449.39336000002</v>
      </c>
      <c r="H844" s="3">
        <f t="shared" si="35"/>
        <v>0.4099999999962165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52555.14</v>
      </c>
      <c r="D848" s="2">
        <f>'PR-RAS'!E855</f>
        <v>56529.22</v>
      </c>
      <c r="E848" s="2">
        <v>0</v>
      </c>
      <c r="F848" s="2">
        <v>0</v>
      </c>
      <c r="G848" s="3">
        <f t="shared" si="34"/>
        <v>140274.70226000002</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1773671.92</v>
      </c>
      <c r="D1011" s="7">
        <f>BILANCA!E6</f>
        <v>1229969.53</v>
      </c>
      <c r="E1011" s="7">
        <v>0</v>
      </c>
      <c r="F1011" s="7">
        <v>0</v>
      </c>
      <c r="G1011" s="8">
        <f t="shared" ref="G1011:G1306" si="38">B1011/1000*C1011+B1011/500*D1011</f>
        <v>4233.6109800000004</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1285980.19</v>
      </c>
      <c r="D1012" s="2">
        <f>BILANCA!E7</f>
        <v>704091.33000000007</v>
      </c>
      <c r="E1012" s="2">
        <v>0</v>
      </c>
      <c r="F1012" s="2">
        <v>0</v>
      </c>
      <c r="G1012" s="3">
        <f t="shared" si="38"/>
        <v>5388.3257000000003</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686001.17</v>
      </c>
      <c r="D1013" s="2">
        <f>BILANCA!E8</f>
        <v>686001.17</v>
      </c>
      <c r="E1013" s="2">
        <v>0</v>
      </c>
      <c r="F1013" s="2">
        <v>0</v>
      </c>
      <c r="G1013" s="3">
        <f t="shared" si="38"/>
        <v>6174.0105299999996</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686001.17</v>
      </c>
      <c r="D1014" s="2">
        <f>BILANCA!E9</f>
        <v>686001.17</v>
      </c>
      <c r="E1014" s="2">
        <v>0</v>
      </c>
      <c r="F1014" s="2">
        <v>0</v>
      </c>
      <c r="G1014" s="3">
        <f t="shared" si="38"/>
        <v>8232.01404</v>
      </c>
      <c r="H1014" s="3">
        <f t="shared" si="35"/>
        <v>0.34000000008381903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599979.02</v>
      </c>
      <c r="D1017" s="2">
        <f>BILANCA!E12</f>
        <v>18090.160000000069</v>
      </c>
      <c r="E1017" s="2">
        <v>0</v>
      </c>
      <c r="F1017" s="2">
        <v>0</v>
      </c>
      <c r="G1017" s="3">
        <f t="shared" si="38"/>
        <v>4453.1153800000011</v>
      </c>
      <c r="H1017" s="3">
        <f t="shared" si="35"/>
        <v>0.18000000008760253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177424.05000000005</v>
      </c>
      <c r="D1018" s="2">
        <f>BILANCA!E13</f>
        <v>0</v>
      </c>
      <c r="E1018" s="2">
        <v>0</v>
      </c>
      <c r="F1018" s="2">
        <v>0</v>
      </c>
      <c r="G1018" s="3">
        <f t="shared" si="38"/>
        <v>1419.3924000000004</v>
      </c>
      <c r="H1018" s="3">
        <f t="shared" si="35"/>
        <v>5.0000000046566129E-2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819094.15</v>
      </c>
      <c r="D1020" s="2">
        <f>BILANCA!E15</f>
        <v>819094.15</v>
      </c>
      <c r="E1020" s="2">
        <v>0</v>
      </c>
      <c r="F1020" s="2">
        <v>0</v>
      </c>
      <c r="G1020" s="3">
        <f t="shared" si="38"/>
        <v>24572.824500000002</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641670.1</v>
      </c>
      <c r="D1023" s="2">
        <f>BILANCA!E18</f>
        <v>819094.15</v>
      </c>
      <c r="E1023" s="2">
        <v>0</v>
      </c>
      <c r="F1023" s="2">
        <v>0</v>
      </c>
      <c r="G1023" s="3">
        <f t="shared" si="38"/>
        <v>29638.159199999998</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358031.2900000001</v>
      </c>
      <c r="D1024" s="2">
        <f>BILANCA!E19</f>
        <v>16942.010000000068</v>
      </c>
      <c r="E1024" s="2">
        <v>0</v>
      </c>
      <c r="F1024" s="2">
        <v>0</v>
      </c>
      <c r="G1024" s="3">
        <f t="shared" si="38"/>
        <v>5486.8143400000035</v>
      </c>
      <c r="H1024" s="3">
        <f t="shared" si="35"/>
        <v>0.30000000016298145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351695.21</v>
      </c>
      <c r="D1025" s="2">
        <f>BILANCA!E20</f>
        <v>359554.51</v>
      </c>
      <c r="E1025" s="2">
        <v>0</v>
      </c>
      <c r="F1025" s="2">
        <v>0</v>
      </c>
      <c r="G1025" s="3">
        <f t="shared" si="38"/>
        <v>16062.06345</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13074.51</v>
      </c>
      <c r="D1026" s="2">
        <f>BILANCA!E21</f>
        <v>13074.51</v>
      </c>
      <c r="E1026" s="2">
        <v>0</v>
      </c>
      <c r="F1026" s="2">
        <v>0</v>
      </c>
      <c r="G1026" s="3">
        <f t="shared" si="38"/>
        <v>627.57647999999995</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18651.59</v>
      </c>
      <c r="D1027" s="2">
        <f>BILANCA!E22</f>
        <v>27533.27</v>
      </c>
      <c r="E1027" s="2">
        <v>0</v>
      </c>
      <c r="F1027" s="2">
        <v>0</v>
      </c>
      <c r="G1027" s="3">
        <f t="shared" si="38"/>
        <v>1253.2082100000002</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537.53</v>
      </c>
      <c r="D1028" s="2">
        <f>BILANCA!E23</f>
        <v>537.53</v>
      </c>
      <c r="E1028" s="2">
        <v>0</v>
      </c>
      <c r="F1028" s="2">
        <v>0</v>
      </c>
      <c r="G1028" s="3">
        <f t="shared" si="38"/>
        <v>29.026619999999994</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7663.26</v>
      </c>
      <c r="D1029" s="2">
        <f>BILANCA!E24</f>
        <v>7663.26</v>
      </c>
      <c r="E1029" s="2">
        <v>0</v>
      </c>
      <c r="F1029" s="2">
        <v>0</v>
      </c>
      <c r="G1029" s="3">
        <f t="shared" si="38"/>
        <v>436.80582000000004</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25639.62</v>
      </c>
      <c r="D1030" s="2">
        <f>BILANCA!E25</f>
        <v>25639.62</v>
      </c>
      <c r="E1030" s="2">
        <v>0</v>
      </c>
      <c r="F1030" s="2">
        <v>0</v>
      </c>
      <c r="G1030" s="3">
        <f t="shared" si="38"/>
        <v>1538.3772000000001</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44558.5</v>
      </c>
      <c r="D1031" s="2">
        <f>BILANCA!E26</f>
        <v>45753.440000000002</v>
      </c>
      <c r="E1031" s="2">
        <v>0</v>
      </c>
      <c r="F1031" s="2">
        <v>0</v>
      </c>
      <c r="G1031" s="3">
        <f t="shared" si="38"/>
        <v>2857.3729800000001</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103788.93</v>
      </c>
      <c r="D1033" s="2">
        <f>BILANCA!E28</f>
        <v>462814.13</v>
      </c>
      <c r="E1033" s="2">
        <v>0</v>
      </c>
      <c r="F1033" s="2">
        <v>0</v>
      </c>
      <c r="G1033" s="3">
        <f t="shared" si="38"/>
        <v>23676.595370000003</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62236.2</v>
      </c>
      <c r="D1040" s="2">
        <f>BILANCA!E35</f>
        <v>154.72000000000116</v>
      </c>
      <c r="E1040" s="2">
        <v>0</v>
      </c>
      <c r="F1040" s="2">
        <v>0</v>
      </c>
      <c r="G1040" s="3">
        <f t="shared" si="38"/>
        <v>1876.3691999999999</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81559.56</v>
      </c>
      <c r="D1041" s="2">
        <f>BILANCA!E36</f>
        <v>83665.5</v>
      </c>
      <c r="E1041" s="2">
        <v>0</v>
      </c>
      <c r="F1041" s="2">
        <v>0</v>
      </c>
      <c r="G1041" s="3">
        <f t="shared" si="38"/>
        <v>7715.60736</v>
      </c>
      <c r="H1041" s="3">
        <f t="shared" si="35"/>
        <v>0.94000000000232831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154.72</v>
      </c>
      <c r="D1042" s="2">
        <f>BILANCA!E37</f>
        <v>154.72</v>
      </c>
      <c r="E1042" s="2">
        <v>0</v>
      </c>
      <c r="F1042" s="2">
        <v>0</v>
      </c>
      <c r="G1042" s="3">
        <f t="shared" si="38"/>
        <v>14.853120000000001</v>
      </c>
      <c r="H1042" s="3">
        <f t="shared" si="35"/>
        <v>0.56000000000000227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19478.080000000002</v>
      </c>
      <c r="D1045" s="2">
        <f>BILANCA!E40</f>
        <v>83665.5</v>
      </c>
      <c r="E1045" s="2">
        <v>0</v>
      </c>
      <c r="F1045" s="2">
        <v>0</v>
      </c>
      <c r="G1045" s="3">
        <f t="shared" si="38"/>
        <v>6538.3178000000007</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2287.4800000000005</v>
      </c>
      <c r="D1050" s="2">
        <f>BILANCA!E45</f>
        <v>993.43000000000029</v>
      </c>
      <c r="E1050" s="2">
        <v>0</v>
      </c>
      <c r="F1050" s="2">
        <v>0</v>
      </c>
      <c r="G1050" s="3">
        <f t="shared" si="38"/>
        <v>170.97360000000003</v>
      </c>
      <c r="H1050" s="3">
        <f t="shared" si="35"/>
        <v>0.91000000000076398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1061.78</v>
      </c>
      <c r="D1052" s="2">
        <f>BILANCA!E47</f>
        <v>1061.78</v>
      </c>
      <c r="E1052" s="2">
        <v>0</v>
      </c>
      <c r="F1052" s="2">
        <v>0</v>
      </c>
      <c r="G1052" s="3">
        <f t="shared" si="38"/>
        <v>133.78428</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993.43</v>
      </c>
      <c r="D1053" s="2">
        <f>BILANCA!E48</f>
        <v>993.43</v>
      </c>
      <c r="E1053" s="2">
        <v>0</v>
      </c>
      <c r="F1053" s="2">
        <v>0</v>
      </c>
      <c r="G1053" s="3">
        <f t="shared" si="38"/>
        <v>128.15246999999999</v>
      </c>
      <c r="H1053" s="3">
        <f t="shared" si="35"/>
        <v>0.85999999999989996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1294.05</v>
      </c>
      <c r="D1054" s="2">
        <f>BILANCA!E49</f>
        <v>1294.05</v>
      </c>
      <c r="E1054" s="2">
        <v>0</v>
      </c>
      <c r="F1054" s="2">
        <v>0</v>
      </c>
      <c r="G1054" s="3">
        <f t="shared" si="38"/>
        <v>170.81459999999998</v>
      </c>
      <c r="H1054" s="3">
        <f t="shared" si="35"/>
        <v>9.9999999999909051E-2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1061.78</v>
      </c>
      <c r="D1055" s="2">
        <f>BILANCA!E50</f>
        <v>2355.83</v>
      </c>
      <c r="E1055" s="2">
        <v>0</v>
      </c>
      <c r="F1055" s="2">
        <v>0</v>
      </c>
      <c r="G1055" s="3">
        <f t="shared" si="38"/>
        <v>259.8048</v>
      </c>
      <c r="H1055" s="3">
        <f t="shared" si="35"/>
        <v>0.39000000000010004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56985.03</v>
      </c>
      <c r="D1059" s="2">
        <f>BILANCA!E54</f>
        <v>61384.63</v>
      </c>
      <c r="E1059" s="2">
        <v>0</v>
      </c>
      <c r="F1059" s="2">
        <v>0</v>
      </c>
      <c r="G1059" s="3">
        <f t="shared" si="38"/>
        <v>8807.9602099999993</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56985.03</v>
      </c>
      <c r="D1060" s="2">
        <f>BILANCA!E55</f>
        <v>61384.63</v>
      </c>
      <c r="E1060" s="2">
        <v>0</v>
      </c>
      <c r="F1060" s="2">
        <v>0</v>
      </c>
      <c r="G1060" s="3">
        <f t="shared" si="38"/>
        <v>8987.7145</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487691.73</v>
      </c>
      <c r="D1074" s="2">
        <f>BILANCA!E69</f>
        <v>525878.19999999995</v>
      </c>
      <c r="E1074" s="2">
        <v>0</v>
      </c>
      <c r="F1074" s="2">
        <v>0</v>
      </c>
      <c r="G1074" s="3">
        <f t="shared" si="38"/>
        <v>98524.680319999999</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214137.53</v>
      </c>
      <c r="D1075" s="2">
        <f>BILANCA!E70</f>
        <v>258487.95</v>
      </c>
      <c r="E1075" s="2">
        <v>0</v>
      </c>
      <c r="F1075" s="2">
        <v>0</v>
      </c>
      <c r="G1075" s="3">
        <f t="shared" si="38"/>
        <v>47522.372949999997</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214126.62</v>
      </c>
      <c r="D1076" s="2">
        <f>BILANCA!E71</f>
        <v>258487.95</v>
      </c>
      <c r="E1076" s="2">
        <v>0</v>
      </c>
      <c r="F1076" s="2">
        <v>0</v>
      </c>
      <c r="G1076" s="3">
        <f t="shared" si="38"/>
        <v>48252.766320000002</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214126.62</v>
      </c>
      <c r="D1078" s="2">
        <f>BILANCA!E73</f>
        <v>258487.95</v>
      </c>
      <c r="E1078" s="2">
        <v>0</v>
      </c>
      <c r="F1078" s="2">
        <v>0</v>
      </c>
      <c r="G1078" s="3">
        <f t="shared" si="38"/>
        <v>49714.97136000001</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10.91</v>
      </c>
      <c r="D1085" s="2">
        <f>BILANCA!E80</f>
        <v>0</v>
      </c>
      <c r="E1085" s="2">
        <v>0</v>
      </c>
      <c r="F1085" s="2">
        <v>0</v>
      </c>
      <c r="G1085" s="3">
        <f t="shared" si="38"/>
        <v>0.81825000000000003</v>
      </c>
      <c r="H1085" s="3">
        <f t="shared" si="35"/>
        <v>8.9999999999999858E-2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33361.08</v>
      </c>
      <c r="D1087" s="2">
        <f>BILANCA!E82</f>
        <v>40848.979999999996</v>
      </c>
      <c r="E1087" s="2">
        <v>0</v>
      </c>
      <c r="F1087" s="2">
        <v>0</v>
      </c>
      <c r="G1087" s="3">
        <f t="shared" si="38"/>
        <v>8859.5460800000001</v>
      </c>
      <c r="H1087" s="3">
        <f t="shared" si="35"/>
        <v>0.10000000000582077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1700</v>
      </c>
      <c r="D1089" s="2">
        <f>BILANCA!E84</f>
        <v>1612.5</v>
      </c>
      <c r="E1089" s="2">
        <v>0</v>
      </c>
      <c r="F1089" s="2">
        <v>0</v>
      </c>
      <c r="G1089" s="3">
        <f t="shared" si="38"/>
        <v>389.07500000000005</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2985.88</v>
      </c>
      <c r="D1090" s="2">
        <f>BILANCA!E85</f>
        <v>2985.88</v>
      </c>
      <c r="E1090" s="2">
        <v>0</v>
      </c>
      <c r="F1090" s="2">
        <v>0</v>
      </c>
      <c r="G1090" s="3">
        <f t="shared" si="38"/>
        <v>716.61120000000005</v>
      </c>
      <c r="H1090" s="3">
        <f t="shared" si="35"/>
        <v>0.23999999999978172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28675.200000000001</v>
      </c>
      <c r="D1092" s="2">
        <f>BILANCA!E87</f>
        <v>36250.6</v>
      </c>
      <c r="E1092" s="2">
        <v>0</v>
      </c>
      <c r="F1092" s="2">
        <v>0</v>
      </c>
      <c r="G1092" s="3">
        <f t="shared" si="38"/>
        <v>8296.4647999999997</v>
      </c>
      <c r="H1092" s="3">
        <f t="shared" si="35"/>
        <v>0.60000000000218279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8756.9800000000014</v>
      </c>
      <c r="D1152" s="2">
        <f>BILANCA!E147</f>
        <v>226541.27</v>
      </c>
      <c r="E1152" s="2">
        <v>0</v>
      </c>
      <c r="F1152" s="2">
        <v>0</v>
      </c>
      <c r="G1152" s="3">
        <f t="shared" si="38"/>
        <v>65581.211839999989</v>
      </c>
      <c r="H1152" s="3">
        <f t="shared" si="41"/>
        <v>0.28999999998814019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217708.75</v>
      </c>
      <c r="E1155" s="2">
        <v>0</v>
      </c>
      <c r="F1155" s="2">
        <v>0</v>
      </c>
      <c r="G1155" s="3">
        <f t="shared" si="38"/>
        <v>63135.537499999999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217708.75</v>
      </c>
      <c r="E1161" s="2">
        <v>0</v>
      </c>
      <c r="F1161" s="2">
        <v>0</v>
      </c>
      <c r="G1161" s="3">
        <f t="shared" si="38"/>
        <v>65748.042499999996</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4679.12</v>
      </c>
      <c r="D1165" s="2">
        <f>BILANCA!E160</f>
        <v>5082.53</v>
      </c>
      <c r="E1165" s="2">
        <v>0</v>
      </c>
      <c r="F1165" s="2">
        <v>0</v>
      </c>
      <c r="G1165" s="3">
        <f t="shared" si="38"/>
        <v>2300.8478999999998</v>
      </c>
      <c r="H1165" s="3">
        <f t="shared" si="41"/>
        <v>0.59000000000014552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4409.67</v>
      </c>
      <c r="D1166" s="2">
        <f>BILANCA!E161</f>
        <v>2947.01</v>
      </c>
      <c r="E1166" s="2">
        <v>0</v>
      </c>
      <c r="F1166" s="2">
        <v>0</v>
      </c>
      <c r="G1166" s="3">
        <f t="shared" si="38"/>
        <v>1607.3756400000002</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802.98</v>
      </c>
      <c r="E1168" s="2">
        <v>0</v>
      </c>
      <c r="F1168" s="2">
        <v>0</v>
      </c>
      <c r="G1168" s="3">
        <f t="shared" si="38"/>
        <v>253.74168</v>
      </c>
      <c r="H1168" s="3">
        <f t="shared" si="41"/>
        <v>1.999999999998181E-2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331.81</v>
      </c>
      <c r="D1169" s="2">
        <f>BILANCA!E164</f>
        <v>0</v>
      </c>
      <c r="E1169" s="2">
        <v>0</v>
      </c>
      <c r="F1169" s="2">
        <v>0</v>
      </c>
      <c r="G1169" s="3">
        <f t="shared" si="38"/>
        <v>52.75779</v>
      </c>
      <c r="H1169" s="3">
        <f t="shared" si="41"/>
        <v>0.18999999999999773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231436.14</v>
      </c>
      <c r="D1176" s="2">
        <f>BILANCA!E171</f>
        <v>0</v>
      </c>
      <c r="E1176" s="2">
        <v>0</v>
      </c>
      <c r="F1176" s="2">
        <v>0</v>
      </c>
      <c r="G1176" s="3">
        <f t="shared" si="38"/>
        <v>38418.399240000006</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231436.14</v>
      </c>
      <c r="D1179" s="2">
        <f>BILANCA!E174</f>
        <v>0</v>
      </c>
      <c r="E1179" s="2">
        <v>0</v>
      </c>
      <c r="F1179" s="2">
        <v>0</v>
      </c>
      <c r="G1179" s="3">
        <f t="shared" si="38"/>
        <v>39112.707660000007</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1773671.92</v>
      </c>
      <c r="D1180" s="2">
        <f>BILANCA!E176</f>
        <v>1229969.5300000003</v>
      </c>
      <c r="E1180" s="2">
        <v>0</v>
      </c>
      <c r="F1180" s="2">
        <v>0</v>
      </c>
      <c r="G1180" s="3">
        <f t="shared" si="38"/>
        <v>719713.86660000007</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351337.22</v>
      </c>
      <c r="D1181" s="2">
        <f>BILANCA!E177</f>
        <v>384255.96000000008</v>
      </c>
      <c r="E1181" s="2">
        <v>0</v>
      </c>
      <c r="F1181" s="2">
        <v>0</v>
      </c>
      <c r="G1181" s="3">
        <f t="shared" si="38"/>
        <v>191494.20294000005</v>
      </c>
      <c r="H1181" s="3">
        <f t="shared" si="41"/>
        <v>0.2599999998928979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339594.07999999996</v>
      </c>
      <c r="D1182" s="2">
        <f>BILANCA!E178</f>
        <v>351410.03</v>
      </c>
      <c r="E1182" s="2">
        <v>0</v>
      </c>
      <c r="F1182" s="2">
        <v>0</v>
      </c>
      <c r="G1182" s="3">
        <f t="shared" si="38"/>
        <v>179295.23207999999</v>
      </c>
      <c r="H1182" s="3">
        <f t="shared" si="41"/>
        <v>0.10999999998603016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237780.15</v>
      </c>
      <c r="D1183" s="2">
        <f>BILANCA!E179</f>
        <v>279603.92</v>
      </c>
      <c r="E1183" s="2">
        <v>0</v>
      </c>
      <c r="F1183" s="2">
        <v>0</v>
      </c>
      <c r="G1183" s="3">
        <f t="shared" si="38"/>
        <v>137878.92226999998</v>
      </c>
      <c r="H1183" s="3">
        <f t="shared" si="41"/>
        <v>0.23000000001047738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36976.32</v>
      </c>
      <c r="D1184" s="2">
        <f>BILANCA!E180</f>
        <v>24456.83</v>
      </c>
      <c r="E1184" s="2">
        <v>0</v>
      </c>
      <c r="F1184" s="2">
        <v>0</v>
      </c>
      <c r="G1184" s="3">
        <f t="shared" si="38"/>
        <v>14944.856519999998</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71.069999999999993</v>
      </c>
      <c r="D1185" s="2">
        <f>BILANCA!E181</f>
        <v>227.77</v>
      </c>
      <c r="E1185" s="2">
        <v>0</v>
      </c>
      <c r="F1185" s="2">
        <v>0</v>
      </c>
      <c r="G1185" s="3">
        <f t="shared" si="38"/>
        <v>92.156749999999988</v>
      </c>
      <c r="H1185" s="3">
        <f t="shared" si="41"/>
        <v>0.29999999999998295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71.069999999999993</v>
      </c>
      <c r="D1188" s="2">
        <f>BILANCA!E184</f>
        <v>227.77</v>
      </c>
      <c r="E1188" s="2">
        <v>0</v>
      </c>
      <c r="F1188" s="2">
        <v>0</v>
      </c>
      <c r="G1188" s="3">
        <f t="shared" si="38"/>
        <v>93.736579999999989</v>
      </c>
      <c r="H1188" s="3">
        <f t="shared" si="41"/>
        <v>0.29999999999998295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40017.040000000001</v>
      </c>
      <c r="D1198" s="2">
        <f>BILANCA!E194</f>
        <v>46060.92</v>
      </c>
      <c r="E1198" s="2">
        <v>0</v>
      </c>
      <c r="F1198" s="2">
        <v>0</v>
      </c>
      <c r="G1198" s="3">
        <f t="shared" si="38"/>
        <v>24842.10944</v>
      </c>
      <c r="H1198" s="3">
        <f t="shared" si="41"/>
        <v>0.12000000000261934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24749.5</v>
      </c>
      <c r="D1200" s="2">
        <f>BILANCA!E196</f>
        <v>1060.5899999999999</v>
      </c>
      <c r="E1200" s="2">
        <v>0</v>
      </c>
      <c r="F1200" s="2">
        <v>0</v>
      </c>
      <c r="G1200" s="3">
        <f t="shared" si="38"/>
        <v>5105.4291999999996</v>
      </c>
      <c r="H1200" s="3">
        <f t="shared" si="41"/>
        <v>0.91000000000008185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11743.14</v>
      </c>
      <c r="D1201" s="2">
        <f>BILANCA!E197</f>
        <v>352.59</v>
      </c>
      <c r="E1201" s="2">
        <v>0</v>
      </c>
      <c r="F1201" s="2">
        <v>0</v>
      </c>
      <c r="G1201" s="3">
        <f t="shared" si="38"/>
        <v>2377.6291199999996</v>
      </c>
      <c r="H1201" s="3">
        <f t="shared" si="41"/>
        <v>0.54999999999944293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11743.14</v>
      </c>
      <c r="D1203" s="2">
        <f>BILANCA!E199</f>
        <v>352.59</v>
      </c>
      <c r="E1203" s="2">
        <v>0</v>
      </c>
      <c r="F1203" s="2">
        <v>0</v>
      </c>
      <c r="G1203" s="3">
        <f t="shared" si="44"/>
        <v>2402.52576</v>
      </c>
      <c r="H1203" s="3">
        <f t="shared" si="45"/>
        <v>0.54999999999944293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31470.34</v>
      </c>
      <c r="E1251" s="2">
        <v>0</v>
      </c>
      <c r="F1251" s="2">
        <v>0</v>
      </c>
      <c r="G1251" s="3">
        <f>B1251/1000*C1251+B1251/500*D1251</f>
        <v>15168.703879999999</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1023</v>
      </c>
      <c r="E1252" s="2">
        <v>0</v>
      </c>
      <c r="F1252" s="2">
        <v>0</v>
      </c>
      <c r="G1252" s="3">
        <f t="shared" si="38"/>
        <v>495.13200000000001</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1023</v>
      </c>
      <c r="E1253" s="2">
        <v>0</v>
      </c>
      <c r="F1253" s="2">
        <v>0</v>
      </c>
      <c r="G1253" s="3">
        <f t="shared" si="38"/>
        <v>497.178</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1422334.7</v>
      </c>
      <c r="D1255" s="2">
        <f>BILANCA!E251</f>
        <v>845713.57000000007</v>
      </c>
      <c r="E1255" s="2">
        <v>0</v>
      </c>
      <c r="F1255" s="2">
        <v>0</v>
      </c>
      <c r="G1255" s="3">
        <f t="shared" si="38"/>
        <v>762871.65079999994</v>
      </c>
      <c r="H1255" s="3">
        <f t="shared" si="41"/>
        <v>0.72999999998137355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1391848.06</v>
      </c>
      <c r="D1256" s="2">
        <f>BILANCA!E252</f>
        <v>694147.71</v>
      </c>
      <c r="E1256" s="2">
        <v>0</v>
      </c>
      <c r="F1256" s="2">
        <v>0</v>
      </c>
      <c r="G1256" s="3">
        <f t="shared" si="38"/>
        <v>683915.29608</v>
      </c>
      <c r="H1256" s="3">
        <f t="shared" si="41"/>
        <v>0.35000000009313226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1391848.06</v>
      </c>
      <c r="D1257" s="2">
        <f>BILANCA!E253</f>
        <v>694147.71</v>
      </c>
      <c r="E1257" s="2">
        <v>0</v>
      </c>
      <c r="F1257" s="2">
        <v>0</v>
      </c>
      <c r="G1257" s="3">
        <f t="shared" si="38"/>
        <v>686695.43955999997</v>
      </c>
      <c r="H1257" s="3">
        <f t="shared" si="41"/>
        <v>0.35000000009313226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29938.5</v>
      </c>
      <c r="D1259" s="2">
        <f>BILANCA!E255</f>
        <v>-74975.409999999916</v>
      </c>
      <c r="E1259" s="2">
        <v>0</v>
      </c>
      <c r="F1259" s="2">
        <v>0</v>
      </c>
      <c r="G1259" s="3">
        <f t="shared" si="38"/>
        <v>-29883.06767999996</v>
      </c>
      <c r="H1259" s="3">
        <f t="shared" si="41"/>
        <v>0.90999999991618097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29938.5</v>
      </c>
      <c r="D1260" s="2">
        <f>BILANCA!E256</f>
        <v>1131639.8600000001</v>
      </c>
      <c r="E1260" s="2">
        <v>0</v>
      </c>
      <c r="F1260" s="2">
        <v>0</v>
      </c>
      <c r="G1260" s="3">
        <f t="shared" si="38"/>
        <v>573304.55500000005</v>
      </c>
      <c r="H1260" s="3">
        <f t="shared" si="41"/>
        <v>0.63999999989755452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29938.5</v>
      </c>
      <c r="D1261" s="2">
        <f>BILANCA!E257</f>
        <v>1131639.8600000001</v>
      </c>
      <c r="E1261" s="2">
        <v>0</v>
      </c>
      <c r="F1261" s="2">
        <v>0</v>
      </c>
      <c r="G1261" s="3">
        <f t="shared" si="38"/>
        <v>575597.77322000009</v>
      </c>
      <c r="H1261" s="3">
        <f t="shared" si="41"/>
        <v>0.63999999989755452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1206615.27</v>
      </c>
      <c r="E1264" s="2">
        <v>0</v>
      </c>
      <c r="F1264" s="2">
        <v>0</v>
      </c>
      <c r="G1264" s="3">
        <f t="shared" si="38"/>
        <v>612960.55715999997</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1206615.27</v>
      </c>
      <c r="E1266" s="2">
        <v>0</v>
      </c>
      <c r="F1266" s="2">
        <v>0</v>
      </c>
      <c r="G1266" s="3">
        <f t="shared" si="38"/>
        <v>617787.01824</v>
      </c>
      <c r="H1266" s="3">
        <f t="shared" si="41"/>
        <v>0.27000000001862645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548.14</v>
      </c>
      <c r="D1278" s="2">
        <f>BILANCA!E274</f>
        <v>226541.27</v>
      </c>
      <c r="E1278" s="2">
        <v>0</v>
      </c>
      <c r="F1278" s="2">
        <v>0</v>
      </c>
      <c r="G1278" s="3">
        <f t="shared" si="38"/>
        <v>121573.02224000001</v>
      </c>
      <c r="H1278" s="3">
        <f t="shared" si="41"/>
        <v>0.40999999998950898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217708.75</v>
      </c>
      <c r="E1281" s="2">
        <v>0</v>
      </c>
      <c r="F1281" s="2">
        <v>0</v>
      </c>
      <c r="G1281" s="3">
        <f t="shared" si="48"/>
        <v>117998.1425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217708.75</v>
      </c>
      <c r="E1287" s="2">
        <v>0</v>
      </c>
      <c r="F1287" s="2">
        <v>0</v>
      </c>
      <c r="G1287" s="3">
        <f t="shared" si="48"/>
        <v>120610.64750000001</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548.14</v>
      </c>
      <c r="D1291" s="2">
        <f>BILANCA!E287</f>
        <v>4969.8</v>
      </c>
      <c r="E1291" s="2">
        <v>0</v>
      </c>
      <c r="F1291" s="2">
        <v>0</v>
      </c>
      <c r="G1291" s="3">
        <f t="shared" si="48"/>
        <v>2947.0549400000004</v>
      </c>
      <c r="H1291" s="3">
        <f t="shared" si="49"/>
        <v>0.33999999999980446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3862.72</v>
      </c>
      <c r="E1292" s="2">
        <v>0</v>
      </c>
      <c r="F1292" s="2">
        <v>0</v>
      </c>
      <c r="G1292" s="3">
        <f t="shared" si="48"/>
        <v>2178.5740799999999</v>
      </c>
      <c r="H1292" s="3">
        <f t="shared" si="49"/>
        <v>0.28000000000020009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8832.52</v>
      </c>
      <c r="E1305" s="2">
        <v>0</v>
      </c>
      <c r="F1305" s="2">
        <v>0</v>
      </c>
      <c r="G1305" s="3">
        <f t="shared" si="38"/>
        <v>5211.1868000000004</v>
      </c>
      <c r="H1305" s="3">
        <f t="shared" si="41"/>
        <v>0.47999999999956344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9088.7900000000009</v>
      </c>
      <c r="D1306" s="2">
        <f>BILANCA!E303</f>
        <v>217708.75</v>
      </c>
      <c r="E1306" s="2">
        <v>0</v>
      </c>
      <c r="F1306" s="2">
        <v>0</v>
      </c>
      <c r="G1306" s="3">
        <f t="shared" si="38"/>
        <v>131573.86184</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26642.19</v>
      </c>
      <c r="D1311" s="2">
        <f>BILANCA!E308</f>
        <v>29281.33</v>
      </c>
      <c r="E1311" s="2">
        <v>0</v>
      </c>
      <c r="F1311" s="2">
        <v>0</v>
      </c>
      <c r="G1311" s="3">
        <f t="shared" si="52"/>
        <v>25646.659850000004</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759.48</v>
      </c>
      <c r="D1312" s="2">
        <f>BILANCA!E309</f>
        <v>5443.7</v>
      </c>
      <c r="E1312" s="2">
        <v>0</v>
      </c>
      <c r="F1312" s="2">
        <v>0</v>
      </c>
      <c r="G1312" s="3">
        <f t="shared" si="52"/>
        <v>3517.3577599999999</v>
      </c>
      <c r="H1312" s="3">
        <f t="shared" si="41"/>
        <v>0.78000000000020009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49.64</v>
      </c>
      <c r="D1313" s="2">
        <f>BILANCA!E310</f>
        <v>49.64</v>
      </c>
      <c r="E1313" s="2">
        <v>0</v>
      </c>
      <c r="F1313" s="2">
        <v>0</v>
      </c>
      <c r="G1313" s="3">
        <f t="shared" si="52"/>
        <v>45.12276</v>
      </c>
      <c r="H1313" s="3">
        <f t="shared" si="41"/>
        <v>0.71999999999999886</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1223.8900000000001</v>
      </c>
      <c r="D1314" s="2">
        <f>BILANCA!E311</f>
        <v>1475.93</v>
      </c>
      <c r="E1314" s="2">
        <v>0</v>
      </c>
      <c r="F1314" s="2">
        <v>0</v>
      </c>
      <c r="G1314" s="3">
        <f t="shared" si="52"/>
        <v>1269.4280000000001</v>
      </c>
      <c r="H1314" s="3">
        <f t="shared" si="41"/>
        <v>0.17999999999983629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36976.32</v>
      </c>
      <c r="D1339" s="2">
        <f>BILANCA!E336</f>
        <v>71806.11</v>
      </c>
      <c r="E1339" s="2">
        <v>0</v>
      </c>
      <c r="F1339" s="2">
        <v>0</v>
      </c>
      <c r="G1339" s="3">
        <f t="shared" si="52"/>
        <v>59413.629660000006</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302617.76</v>
      </c>
      <c r="D1340" s="2">
        <f>BILANCA!E337</f>
        <v>279603.92</v>
      </c>
      <c r="E1340" s="2">
        <v>0</v>
      </c>
      <c r="F1340" s="2">
        <v>0</v>
      </c>
      <c r="G1340" s="3">
        <f t="shared" si="52"/>
        <v>284402.44800000003</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11743.14</v>
      </c>
      <c r="D1342" s="2">
        <f>BILANCA!E339</f>
        <v>352.59</v>
      </c>
      <c r="E1342" s="2">
        <v>0</v>
      </c>
      <c r="F1342" s="2">
        <v>0</v>
      </c>
      <c r="G1342" s="3">
        <f t="shared" si="52"/>
        <v>4132.8422399999999</v>
      </c>
      <c r="H1342" s="3">
        <f t="shared" si="41"/>
        <v>0.54999999999944293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1060.5899999999999</v>
      </c>
      <c r="D1347" s="2">
        <f>BILANCA!E344</f>
        <v>0</v>
      </c>
      <c r="E1347" s="2">
        <v>0</v>
      </c>
      <c r="F1347" s="2">
        <v>0</v>
      </c>
      <c r="G1347" s="3">
        <f t="shared" si="52"/>
        <v>357.41883000000001</v>
      </c>
      <c r="H1347" s="3">
        <f t="shared" si="41"/>
        <v>0.41000000000008185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2178.86</v>
      </c>
      <c r="E1371" s="2">
        <v>0</v>
      </c>
      <c r="F1371" s="2">
        <v>0</v>
      </c>
      <c r="G1371" s="3">
        <f t="shared" si="57"/>
        <v>1573.1369200000001</v>
      </c>
      <c r="H1371" s="3">
        <f t="shared" si="58"/>
        <v>0.13999999999987267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659.08</v>
      </c>
      <c r="E1382" s="2">
        <v>0</v>
      </c>
      <c r="F1382" s="2">
        <v>0</v>
      </c>
      <c r="G1382" s="3">
        <f t="shared" si="59"/>
        <v>490.35552000000001</v>
      </c>
      <c r="H1382" s="3">
        <f t="shared" si="60"/>
        <v>8.0000000000040927E-2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28632.400000000001</v>
      </c>
      <c r="E1383" s="2">
        <v>0</v>
      </c>
      <c r="F1383" s="2">
        <v>0</v>
      </c>
      <c r="G1383" s="3">
        <f t="shared" si="59"/>
        <v>21359.770400000001</v>
      </c>
      <c r="H1383" s="3">
        <f t="shared" si="60"/>
        <v>0.40000000000145519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3140428.66</v>
      </c>
      <c r="D1510" s="2">
        <f>'RAS-funkcijski'!E114</f>
        <v>3820415.98</v>
      </c>
      <c r="E1510" s="2">
        <v>0</v>
      </c>
      <c r="F1510" s="2">
        <v>0</v>
      </c>
      <c r="G1510" s="3">
        <f t="shared" si="52"/>
        <v>1185938.6682000002</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3045004.62</v>
      </c>
      <c r="D1511" s="2">
        <f>'RAS-funkcijski'!E115</f>
        <v>3732200.15</v>
      </c>
      <c r="E1511" s="2">
        <v>0</v>
      </c>
      <c r="F1511" s="2">
        <v>0</v>
      </c>
      <c r="G1511" s="3">
        <f t="shared" si="52"/>
        <v>1166543.94612</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3045004.62</v>
      </c>
      <c r="D1513" s="2">
        <f>'RAS-funkcijski'!E117</f>
        <v>3732200.15</v>
      </c>
      <c r="E1513" s="2">
        <v>0</v>
      </c>
      <c r="F1513" s="2">
        <v>0</v>
      </c>
      <c r="G1513" s="3">
        <f t="shared" si="52"/>
        <v>1187562.75596</v>
      </c>
      <c r="H1513" s="3">
        <f t="shared" si="63"/>
        <v>0.52999999979510903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95424.04</v>
      </c>
      <c r="D1522" s="2">
        <f>'RAS-funkcijski'!E126</f>
        <v>88215.83</v>
      </c>
      <c r="E1522" s="2">
        <v>0</v>
      </c>
      <c r="F1522" s="2">
        <v>0</v>
      </c>
      <c r="G1522" s="3">
        <f t="shared" si="52"/>
        <v>33166.395400000001</v>
      </c>
      <c r="H1522" s="3">
        <f t="shared" si="63"/>
        <v>0.20999999999185093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3140428.66</v>
      </c>
      <c r="D1537" s="14">
        <f>'RAS-funkcijski'!E141</f>
        <v>3820415.98</v>
      </c>
      <c r="E1537" s="14">
        <v>0</v>
      </c>
      <c r="F1537" s="14">
        <v>0</v>
      </c>
      <c r="G1537" s="15">
        <f t="shared" si="52"/>
        <v>1477032.7049400001</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349043.75</v>
      </c>
      <c r="D1582" s="7"/>
      <c r="E1582" s="7">
        <v>0</v>
      </c>
      <c r="F1582" s="7">
        <v>0</v>
      </c>
      <c r="G1582" s="8">
        <f t="shared" ref="G1582:G1686" si="70">B1582/1000*C1582</f>
        <v>349.04374999999999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3572245.6800000006</v>
      </c>
      <c r="D1583" s="2">
        <v>0</v>
      </c>
      <c r="E1583" s="2">
        <v>0</v>
      </c>
      <c r="F1583" s="2">
        <v>0</v>
      </c>
      <c r="G1583" s="3">
        <f t="shared" si="70"/>
        <v>7144.4913600000018</v>
      </c>
      <c r="H1583" s="3">
        <f t="shared" si="71"/>
        <v>0.31999999936670065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3545540.5900000003</v>
      </c>
      <c r="D1585" s="2">
        <v>0</v>
      </c>
      <c r="E1585" s="2">
        <v>0</v>
      </c>
      <c r="F1585" s="2">
        <v>0</v>
      </c>
      <c r="G1585" s="3">
        <f t="shared" si="70"/>
        <v>14182.162360000002</v>
      </c>
      <c r="H1585" s="3">
        <f t="shared" si="71"/>
        <v>0.40999999968335032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3082887.1</v>
      </c>
      <c r="D1586" s="2">
        <v>0</v>
      </c>
      <c r="E1586" s="2">
        <v>0</v>
      </c>
      <c r="F1586" s="2">
        <v>0</v>
      </c>
      <c r="G1586" s="3">
        <f t="shared" si="70"/>
        <v>15414.435500000001</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377271.5</v>
      </c>
      <c r="D1587" s="2">
        <v>0</v>
      </c>
      <c r="E1587" s="2">
        <v>0</v>
      </c>
      <c r="F1587" s="2">
        <v>0</v>
      </c>
      <c r="G1587" s="3">
        <f t="shared" si="70"/>
        <v>2263.6289999999999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1615.08</v>
      </c>
      <c r="D1588" s="2">
        <v>0</v>
      </c>
      <c r="E1588" s="2">
        <v>0</v>
      </c>
      <c r="F1588" s="2">
        <v>0</v>
      </c>
      <c r="G1588" s="3">
        <f t="shared" si="70"/>
        <v>11.30556</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80763.66</v>
      </c>
      <c r="D1591" s="2">
        <v>0</v>
      </c>
      <c r="E1591" s="2">
        <v>0</v>
      </c>
      <c r="F1591" s="2">
        <v>0</v>
      </c>
      <c r="G1591" s="3">
        <f t="shared" si="70"/>
        <v>807.63660000000004</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3003.25</v>
      </c>
      <c r="D1593" s="2">
        <v>0</v>
      </c>
      <c r="E1593" s="2">
        <v>0</v>
      </c>
      <c r="F1593" s="2">
        <v>0</v>
      </c>
      <c r="G1593" s="3">
        <f t="shared" si="70"/>
        <v>36.039000000000001</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18923.66</v>
      </c>
      <c r="D1594" s="2">
        <v>0</v>
      </c>
      <c r="E1594" s="2">
        <v>0</v>
      </c>
      <c r="F1594" s="2">
        <v>0</v>
      </c>
      <c r="G1594" s="3">
        <f t="shared" si="70"/>
        <v>246.00757999999999</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7781.43</v>
      </c>
      <c r="D1601" s="2">
        <v>0</v>
      </c>
      <c r="E1601" s="2">
        <v>0</v>
      </c>
      <c r="F1601" s="2">
        <v>0</v>
      </c>
      <c r="G1601" s="3">
        <f>B1601/1000*C1601</f>
        <v>155.62860000000001</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3538056.47</v>
      </c>
      <c r="D1602" s="2">
        <v>0</v>
      </c>
      <c r="E1602" s="2">
        <v>0</v>
      </c>
      <c r="F1602" s="2">
        <v>0</v>
      </c>
      <c r="G1602" s="3">
        <f t="shared" si="70"/>
        <v>74299.185870000016</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3507742.2600000002</v>
      </c>
      <c r="D1604" s="2">
        <v>0</v>
      </c>
      <c r="E1604" s="2">
        <v>0</v>
      </c>
      <c r="F1604" s="2">
        <v>0</v>
      </c>
      <c r="G1604" s="3">
        <f t="shared" si="70"/>
        <v>80678.071980000008</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3041063.33</v>
      </c>
      <c r="D1605" s="2">
        <v>0</v>
      </c>
      <c r="E1605" s="2">
        <v>0</v>
      </c>
      <c r="F1605" s="2">
        <v>0</v>
      </c>
      <c r="G1605" s="3">
        <f t="shared" si="70"/>
        <v>72985.519920000006</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389790.99</v>
      </c>
      <c r="D1606" s="2">
        <v>0</v>
      </c>
      <c r="E1606" s="2">
        <v>0</v>
      </c>
      <c r="F1606" s="2">
        <v>0</v>
      </c>
      <c r="G1606" s="3">
        <f t="shared" si="70"/>
        <v>9744.7747500000005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1458.38</v>
      </c>
      <c r="D1607" s="2">
        <v>0</v>
      </c>
      <c r="E1607" s="2">
        <v>0</v>
      </c>
      <c r="F1607" s="2">
        <v>0</v>
      </c>
      <c r="G1607" s="3">
        <f t="shared" si="70"/>
        <v>37.917880000000004</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72426.31</v>
      </c>
      <c r="D1610" s="2">
        <v>0</v>
      </c>
      <c r="E1610" s="2">
        <v>0</v>
      </c>
      <c r="F1610" s="2">
        <v>0</v>
      </c>
      <c r="G1610" s="3">
        <f t="shared" si="70"/>
        <v>2100.3629900000001</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3003.25</v>
      </c>
      <c r="D1612" s="2">
        <v>0</v>
      </c>
      <c r="E1612" s="2">
        <v>0</v>
      </c>
      <c r="F1612" s="2">
        <v>0</v>
      </c>
      <c r="G1612" s="3">
        <f t="shared" si="70"/>
        <v>93.100750000000005</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30314.21</v>
      </c>
      <c r="D1613" s="2">
        <v>0</v>
      </c>
      <c r="E1613" s="2">
        <v>0</v>
      </c>
      <c r="F1613" s="2">
        <v>0</v>
      </c>
      <c r="G1613" s="3">
        <f t="shared" si="70"/>
        <v>970.05471999999997</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383232.96000000043</v>
      </c>
      <c r="D1621" s="2">
        <v>0</v>
      </c>
      <c r="E1621" s="2">
        <v>0</v>
      </c>
      <c r="F1621" s="2">
        <v>0</v>
      </c>
      <c r="G1621" s="3">
        <f t="shared" si="70"/>
        <v>15329.318400000018</v>
      </c>
      <c r="H1621" s="3">
        <f t="shared" si="71"/>
        <v>3.9999999571591616E-2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73984.97</v>
      </c>
      <c r="D1622" s="2">
        <v>0</v>
      </c>
      <c r="E1622" s="2">
        <v>0</v>
      </c>
      <c r="F1622" s="2">
        <v>0</v>
      </c>
      <c r="G1622" s="3">
        <f t="shared" si="70"/>
        <v>3033.3837700000004</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71806.11</v>
      </c>
      <c r="D1628" s="2">
        <v>0</v>
      </c>
      <c r="E1628" s="2">
        <v>0</v>
      </c>
      <c r="F1628" s="2">
        <v>0</v>
      </c>
      <c r="G1628" s="3">
        <f t="shared" si="70"/>
        <v>3374.88717</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24456.83</v>
      </c>
      <c r="D1634" s="2">
        <v>0</v>
      </c>
      <c r="E1634" s="2">
        <v>0</v>
      </c>
      <c r="F1634" s="2">
        <v>0</v>
      </c>
      <c r="G1634" s="3">
        <f t="shared" si="70"/>
        <v>1296.21199</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24456.83</v>
      </c>
      <c r="D1635" s="2">
        <v>0</v>
      </c>
      <c r="E1635" s="2">
        <v>0</v>
      </c>
      <c r="F1635" s="2">
        <v>0</v>
      </c>
      <c r="G1635" s="3">
        <f t="shared" si="70"/>
        <v>1320.6688200000001</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227.77</v>
      </c>
      <c r="D1639" s="2">
        <v>0</v>
      </c>
      <c r="E1639" s="2">
        <v>0</v>
      </c>
      <c r="F1639" s="2">
        <v>0</v>
      </c>
      <c r="G1639" s="3">
        <f t="shared" si="70"/>
        <v>13.210660000000001</v>
      </c>
      <c r="H1639" s="3">
        <f t="shared" si="71"/>
        <v>0.22999999999998977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227.77</v>
      </c>
      <c r="D1640" s="2">
        <v>0</v>
      </c>
      <c r="E1640" s="2">
        <v>0</v>
      </c>
      <c r="F1640" s="2">
        <v>0</v>
      </c>
      <c r="G1640" s="3">
        <f t="shared" si="70"/>
        <v>13.43843</v>
      </c>
      <c r="H1640" s="3">
        <f t="shared" si="71"/>
        <v>0.22999999999998977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46060.92</v>
      </c>
      <c r="D1654" s="2">
        <v>0</v>
      </c>
      <c r="E1654" s="2">
        <v>0</v>
      </c>
      <c r="F1654" s="2">
        <v>0</v>
      </c>
      <c r="G1654" s="3">
        <f t="shared" si="70"/>
        <v>3362.4471599999997</v>
      </c>
      <c r="H1654" s="3">
        <f t="shared" si="71"/>
        <v>8.000000000174623E-2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46060.92</v>
      </c>
      <c r="D1655" s="2">
        <v>0</v>
      </c>
      <c r="E1655" s="2">
        <v>0</v>
      </c>
      <c r="F1655" s="2">
        <v>0</v>
      </c>
      <c r="G1655" s="3">
        <f t="shared" si="70"/>
        <v>3408.5080799999996</v>
      </c>
      <c r="H1655" s="3">
        <f t="shared" si="71"/>
        <v>8.000000000174623E-2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1060.5899999999999</v>
      </c>
      <c r="D1664" s="2">
        <v>0</v>
      </c>
      <c r="E1664" s="2">
        <v>0</v>
      </c>
      <c r="F1664" s="2">
        <v>0</v>
      </c>
      <c r="G1664" s="3">
        <f t="shared" si="70"/>
        <v>88.028970000000001</v>
      </c>
      <c r="H1664" s="3">
        <f t="shared" si="71"/>
        <v>0.41000000000008185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1060.5899999999999</v>
      </c>
      <c r="D1665" s="2">
        <v>0</v>
      </c>
      <c r="E1665" s="2">
        <v>0</v>
      </c>
      <c r="F1665" s="2">
        <v>0</v>
      </c>
      <c r="G1665" s="3">
        <f t="shared" si="70"/>
        <v>89.089559999999992</v>
      </c>
      <c r="H1665" s="3">
        <f t="shared" si="71"/>
        <v>0.41000000000008185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2178.86</v>
      </c>
      <c r="D1680" s="2">
        <v>0</v>
      </c>
      <c r="E1680" s="2">
        <v>0</v>
      </c>
      <c r="F1680" s="2">
        <v>0</v>
      </c>
      <c r="G1680" s="3">
        <f>B1680/1000*C1680</f>
        <v>215.70714000000001</v>
      </c>
      <c r="H1680" s="3">
        <f>ABS(C1680-ROUND(C1680,0))</f>
        <v>0.13999999999987267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309247.99</v>
      </c>
      <c r="D1681" s="2">
        <v>0</v>
      </c>
      <c r="E1681" s="2">
        <v>0</v>
      </c>
      <c r="F1681" s="2">
        <v>0</v>
      </c>
      <c r="G1681" s="3">
        <f t="shared" si="70"/>
        <v>30924.798999999999</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29291.48</v>
      </c>
      <c r="D1682" s="2">
        <v>0</v>
      </c>
      <c r="E1682" s="2">
        <v>0</v>
      </c>
      <c r="F1682" s="2">
        <v>0</v>
      </c>
      <c r="G1682" s="3">
        <f t="shared" si="70"/>
        <v>2958.43948</v>
      </c>
      <c r="H1682" s="3">
        <f t="shared" si="71"/>
        <v>0.47999999999956344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279603.92</v>
      </c>
      <c r="D1683" s="2">
        <v>0</v>
      </c>
      <c r="E1683" s="2">
        <v>0</v>
      </c>
      <c r="F1683" s="2">
        <v>0</v>
      </c>
      <c r="G1683" s="3">
        <f t="shared" si="70"/>
        <v>28519.599839999995</v>
      </c>
      <c r="H1683" s="3">
        <f t="shared" si="71"/>
        <v>8.0000000016298145E-2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352.59</v>
      </c>
      <c r="D1684" s="2">
        <v>0</v>
      </c>
      <c r="E1684" s="2">
        <v>0</v>
      </c>
      <c r="F1684" s="2">
        <v>0</v>
      </c>
      <c r="G1684" s="3">
        <f t="shared" si="70"/>
        <v>36.316769999999998</v>
      </c>
      <c r="H1684" s="3">
        <f t="shared" si="71"/>
        <v>0.41000000000002501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15489</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3232090.89</v>
      </c>
      <c r="I17" s="275">
        <f>'PR-RAS'!E6</f>
        <v>3623734.3299999996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3112843.98</v>
      </c>
      <c r="I18" s="275">
        <f>'PR-RAS'!E152</f>
        <v>3801499.1200000006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29938.499999999971</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74975.410000000848</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1285980.19</v>
      </c>
      <c r="I22" s="275">
        <f>BILANCA!E7</f>
        <v>704091.33000000007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487691.73</v>
      </c>
      <c r="I23" s="275">
        <f>BILANCA!E69</f>
        <v>525878.19999999995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351337.22</v>
      </c>
      <c r="I24" s="275">
        <f>BILANCA!E177</f>
        <v>384255.96000000008</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1422334.7</v>
      </c>
      <c r="I25" s="275">
        <f>BILANCA!E251</f>
        <v>845713.57000000007</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3140428.66</v>
      </c>
      <c r="I30" s="275">
        <f>'RAS-funkcijski'!E114</f>
        <v>3820415.98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3140428.66</v>
      </c>
      <c r="I31" s="275">
        <f>'RAS-funkcijski'!E141</f>
        <v>3820415.98</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349043.75</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383232.96000000043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73984.97</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309247.99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7" sqref="E64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3232090.89</v>
      </c>
      <c r="E6" s="60">
        <f>E7+E43+E49+E82+E106+E125+E134+E140</f>
        <v>3623734.3299999996</v>
      </c>
      <c r="F6" s="45">
        <f t="shared" ref="F6:F132" si="0">IF(D6&lt;&gt;0,IF(E6/D6&gt;=100,"&gt;&gt;100",E6/D6*100),"-")</f>
        <v>112.11733993037552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2656202.1800000002</v>
      </c>
      <c r="E49" s="60">
        <f>E50+E53+E58+E61+E64+E68+E71+E74+E77</f>
        <v>2814685.1</v>
      </c>
      <c r="F49" s="45">
        <f t="shared" si="0"/>
        <v>105.96652322602942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8806</v>
      </c>
      <c r="E53" s="60">
        <f t="shared" si="8"/>
        <v>8896.7999999999993</v>
      </c>
      <c r="F53" s="45">
        <f t="shared" si="0"/>
        <v>101.0311151487622</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8806</v>
      </c>
      <c r="E56" s="194">
        <v>8896.7999999999993</v>
      </c>
      <c r="F56" s="45">
        <f t="shared" si="0"/>
        <v>101.0311151487622</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2562339.96</v>
      </c>
      <c r="E68" s="60">
        <f t="shared" si="11"/>
        <v>2673270.37</v>
      </c>
      <c r="F68" s="45">
        <f t="shared" si="0"/>
        <v>104.32926199222996</v>
      </c>
    </row>
    <row r="69" spans="1:6" ht="12.75" customHeight="1" x14ac:dyDescent="0.25">
      <c r="A69" s="63" t="s">
        <v>141</v>
      </c>
      <c r="B69" s="64" t="s">
        <v>142</v>
      </c>
      <c r="C69" s="247" t="s">
        <v>141</v>
      </c>
      <c r="D69" s="194">
        <v>2562339.96</v>
      </c>
      <c r="E69" s="194">
        <v>2673270.37</v>
      </c>
      <c r="F69" s="45">
        <f t="shared" si="0"/>
        <v>104.32926199222996</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19475.2</v>
      </c>
      <c r="E74" s="60">
        <f t="shared" si="13"/>
        <v>22116</v>
      </c>
      <c r="F74" s="45">
        <f t="shared" si="0"/>
        <v>113.55980939861978</v>
      </c>
    </row>
    <row r="75" spans="1:6" ht="12.75" customHeight="1" x14ac:dyDescent="0.25">
      <c r="A75" s="63" t="s">
        <v>153</v>
      </c>
      <c r="B75" s="65" t="s">
        <v>154</v>
      </c>
      <c r="C75" s="247" t="s">
        <v>153</v>
      </c>
      <c r="D75" s="194">
        <v>19475.2</v>
      </c>
      <c r="E75" s="194">
        <v>22116</v>
      </c>
      <c r="F75" s="45">
        <f t="shared" si="0"/>
        <v>113.55980939861978</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65581.01999999999</v>
      </c>
      <c r="E77" s="60">
        <f t="shared" si="14"/>
        <v>110401.93</v>
      </c>
      <c r="F77" s="45">
        <f t="shared" si="0"/>
        <v>168.34433194238213</v>
      </c>
    </row>
    <row r="78" spans="1:6" ht="12.75" customHeight="1" x14ac:dyDescent="0.25">
      <c r="A78" s="63">
        <v>6391</v>
      </c>
      <c r="B78" s="64" t="s">
        <v>159</v>
      </c>
      <c r="C78" s="247" t="s">
        <v>160</v>
      </c>
      <c r="D78" s="194">
        <v>144</v>
      </c>
      <c r="E78" s="194">
        <v>160</v>
      </c>
      <c r="F78" s="45">
        <f t="shared" si="0"/>
        <v>111.11111111111111</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65437.02</v>
      </c>
      <c r="E80" s="194">
        <v>110241.93</v>
      </c>
      <c r="F80" s="45">
        <f t="shared" si="0"/>
        <v>168.47027875046876</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113.34</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113.34</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v>113.34</v>
      </c>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51952.06</v>
      </c>
      <c r="E106" s="60">
        <f>E107+E112+E120+E124</f>
        <v>53999.98</v>
      </c>
      <c r="F106" s="45">
        <f t="shared" si="0"/>
        <v>103.94194185947585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51952.06</v>
      </c>
      <c r="E112" s="60">
        <f t="shared" si="20"/>
        <v>53999.98</v>
      </c>
      <c r="F112" s="45">
        <f t="shared" si="0"/>
        <v>103.94194185947585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51952.06</v>
      </c>
      <c r="E117" s="194">
        <v>53999.98</v>
      </c>
      <c r="F117" s="45">
        <f t="shared" si="0"/>
        <v>103.94194185947585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23036.690000000002</v>
      </c>
      <c r="E125" s="60">
        <f t="shared" si="22"/>
        <v>13454.51</v>
      </c>
      <c r="F125" s="45">
        <f t="shared" si="0"/>
        <v>58.404701369858245</v>
      </c>
    </row>
    <row r="126" spans="1:6" ht="12.75" customHeight="1" x14ac:dyDescent="0.25">
      <c r="A126" s="63">
        <v>661</v>
      </c>
      <c r="B126" s="65" t="s">
        <v>255</v>
      </c>
      <c r="C126" s="247" t="s">
        <v>256</v>
      </c>
      <c r="D126" s="60">
        <f t="shared" ref="D126:E126" si="23">SUM(D127:D128)</f>
        <v>19328.47</v>
      </c>
      <c r="E126" s="60">
        <f t="shared" si="23"/>
        <v>12882.51</v>
      </c>
      <c r="F126" s="45">
        <f t="shared" si="0"/>
        <v>66.650438446498868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19328.47</v>
      </c>
      <c r="E128" s="194">
        <v>12882.51</v>
      </c>
      <c r="F128" s="45">
        <f t="shared" si="0"/>
        <v>66.650438446498868</v>
      </c>
    </row>
    <row r="129" spans="1:6" ht="22.8" x14ac:dyDescent="0.25">
      <c r="A129" s="63">
        <v>663</v>
      </c>
      <c r="B129" s="182" t="s">
        <v>261</v>
      </c>
      <c r="C129" s="247" t="s">
        <v>262</v>
      </c>
      <c r="D129" s="60">
        <f t="shared" ref="D129:E129" si="24">SUM(D130:D133)</f>
        <v>3708.22</v>
      </c>
      <c r="E129" s="60">
        <f t="shared" si="24"/>
        <v>572</v>
      </c>
      <c r="F129" s="45">
        <f t="shared" si="0"/>
        <v>15.425190522676649</v>
      </c>
    </row>
    <row r="130" spans="1:6" ht="12.75" customHeight="1" x14ac:dyDescent="0.25">
      <c r="A130" s="63">
        <v>6631</v>
      </c>
      <c r="B130" s="65" t="s">
        <v>263</v>
      </c>
      <c r="C130" s="247" t="s">
        <v>264</v>
      </c>
      <c r="D130" s="194">
        <v>3708.22</v>
      </c>
      <c r="E130" s="194">
        <v>572</v>
      </c>
      <c r="F130" s="45">
        <f t="shared" si="0"/>
        <v>15.425190522676649</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500465.79000000004</v>
      </c>
      <c r="E134" s="60">
        <f t="shared" si="25"/>
        <v>740481.63</v>
      </c>
      <c r="F134" s="45">
        <f t="shared" ref="F134:F229" si="26">IF(D134&lt;&gt;0,IF(E134/D134&gt;=100,"&gt;&gt;100",E134/D134*100),"-")</f>
        <v>147.9584908291134</v>
      </c>
    </row>
    <row r="135" spans="1:6" ht="22.8" x14ac:dyDescent="0.25">
      <c r="A135" s="63">
        <v>671</v>
      </c>
      <c r="B135" s="182" t="s">
        <v>273</v>
      </c>
      <c r="C135" s="247" t="s">
        <v>274</v>
      </c>
      <c r="D135" s="60">
        <f t="shared" ref="D135:E135" si="27">SUM(D136:D138)</f>
        <v>500465.79000000004</v>
      </c>
      <c r="E135" s="60">
        <f t="shared" si="27"/>
        <v>740481.63</v>
      </c>
      <c r="F135" s="45">
        <f t="shared" si="26"/>
        <v>147.9584908291134</v>
      </c>
    </row>
    <row r="136" spans="1:6" ht="12.75" customHeight="1" x14ac:dyDescent="0.25">
      <c r="A136" s="63">
        <v>6711</v>
      </c>
      <c r="B136" s="65" t="s">
        <v>275</v>
      </c>
      <c r="C136" s="247" t="s">
        <v>276</v>
      </c>
      <c r="D136" s="194">
        <v>496621.7</v>
      </c>
      <c r="E136" s="194">
        <v>726940.61</v>
      </c>
      <c r="F136" s="45">
        <f t="shared" si="26"/>
        <v>146.37713374184011</v>
      </c>
    </row>
    <row r="137" spans="1:6" ht="22.8" x14ac:dyDescent="0.25">
      <c r="A137" s="63">
        <v>6712</v>
      </c>
      <c r="B137" s="182" t="s">
        <v>277</v>
      </c>
      <c r="C137" s="247" t="s">
        <v>278</v>
      </c>
      <c r="D137" s="194">
        <v>3844.09</v>
      </c>
      <c r="E137" s="194">
        <v>13541.02</v>
      </c>
      <c r="F137" s="45">
        <f t="shared" si="26"/>
        <v>352.25554032293729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434.17</v>
      </c>
      <c r="E140" s="60">
        <f t="shared" si="28"/>
        <v>999.77</v>
      </c>
      <c r="F140" s="45">
        <f t="shared" si="26"/>
        <v>230.27155261763826</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434.17</v>
      </c>
      <c r="E151" s="194">
        <v>999.77</v>
      </c>
      <c r="F151" s="45">
        <f t="shared" si="26"/>
        <v>230.27155261763826</v>
      </c>
    </row>
    <row r="152" spans="1:6" ht="12.75" customHeight="1" x14ac:dyDescent="0.25">
      <c r="A152" s="63">
        <v>3</v>
      </c>
      <c r="B152" s="64" t="s">
        <v>307</v>
      </c>
      <c r="C152" s="247" t="s">
        <v>13</v>
      </c>
      <c r="D152" s="60">
        <f>D153+D164+D202+D221+D230+D262+D273</f>
        <v>3112843.98</v>
      </c>
      <c r="E152" s="60">
        <f>E153+E164+E202+E221+E230+E262+E273</f>
        <v>3801499.1200000006</v>
      </c>
      <c r="F152" s="45">
        <f t="shared" si="26"/>
        <v>122.12302140501114</v>
      </c>
    </row>
    <row r="153" spans="1:6" ht="12.75" customHeight="1" x14ac:dyDescent="0.25">
      <c r="A153" s="63">
        <v>31</v>
      </c>
      <c r="B153" s="64" t="s">
        <v>308</v>
      </c>
      <c r="C153" s="247" t="s">
        <v>3</v>
      </c>
      <c r="D153" s="60">
        <f t="shared" ref="D153:E153" si="30">D154+D159+D160</f>
        <v>2663424.84</v>
      </c>
      <c r="E153" s="60">
        <f t="shared" si="30"/>
        <v>3296268.7800000003</v>
      </c>
      <c r="F153" s="45">
        <f t="shared" si="26"/>
        <v>123.76053307364965</v>
      </c>
    </row>
    <row r="154" spans="1:6" ht="12.75" customHeight="1" x14ac:dyDescent="0.25">
      <c r="A154" s="63">
        <v>311</v>
      </c>
      <c r="B154" s="64" t="s">
        <v>309</v>
      </c>
      <c r="C154" s="247" t="s">
        <v>310</v>
      </c>
      <c r="D154" s="60">
        <f t="shared" ref="D154:E154" si="31">SUM(D155:D158)</f>
        <v>2193587.67</v>
      </c>
      <c r="E154" s="60">
        <f t="shared" si="31"/>
        <v>2744384.5300000003</v>
      </c>
      <c r="F154" s="45">
        <f t="shared" si="26"/>
        <v>125.10940718407669</v>
      </c>
    </row>
    <row r="155" spans="1:6" ht="12.75" customHeight="1" x14ac:dyDescent="0.25">
      <c r="A155" s="63">
        <v>3111</v>
      </c>
      <c r="B155" s="64" t="s">
        <v>311</v>
      </c>
      <c r="C155" s="247" t="s">
        <v>312</v>
      </c>
      <c r="D155" s="194">
        <v>2124094.33</v>
      </c>
      <c r="E155" s="194">
        <v>2739006.91</v>
      </c>
      <c r="F155" s="45">
        <f t="shared" si="26"/>
        <v>128.94940075472073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40885.25</v>
      </c>
      <c r="E157" s="194">
        <v>5377.62</v>
      </c>
      <c r="F157" s="45">
        <f t="shared" si="26"/>
        <v>13.152958585308882</v>
      </c>
    </row>
    <row r="158" spans="1:6" ht="12.75" customHeight="1" x14ac:dyDescent="0.25">
      <c r="A158" s="63">
        <v>3114</v>
      </c>
      <c r="B158" s="65" t="s">
        <v>317</v>
      </c>
      <c r="C158" s="247" t="s">
        <v>318</v>
      </c>
      <c r="D158" s="194">
        <v>28608.09</v>
      </c>
      <c r="E158" s="194"/>
      <c r="F158" s="45">
        <f t="shared" si="26"/>
        <v>0</v>
      </c>
    </row>
    <row r="159" spans="1:6" ht="12.75" customHeight="1" x14ac:dyDescent="0.25">
      <c r="A159" s="63">
        <v>312</v>
      </c>
      <c r="B159" s="65" t="s">
        <v>319</v>
      </c>
      <c r="C159" s="247" t="s">
        <v>320</v>
      </c>
      <c r="D159" s="194">
        <v>107988.3</v>
      </c>
      <c r="E159" s="194">
        <v>112833.13</v>
      </c>
      <c r="F159" s="45">
        <f t="shared" si="26"/>
        <v>104.48643973467495</v>
      </c>
    </row>
    <row r="160" spans="1:6" ht="12.75" customHeight="1" x14ac:dyDescent="0.25">
      <c r="A160" s="63">
        <v>313</v>
      </c>
      <c r="B160" s="65" t="s">
        <v>321</v>
      </c>
      <c r="C160" s="247" t="s">
        <v>322</v>
      </c>
      <c r="D160" s="60">
        <f t="shared" ref="D160:E160" si="32">SUM(D161:D163)</f>
        <v>361848.87</v>
      </c>
      <c r="E160" s="60">
        <f t="shared" si="32"/>
        <v>439051.12</v>
      </c>
      <c r="F160" s="45">
        <f t="shared" si="26"/>
        <v>121.33549567254418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361832.31</v>
      </c>
      <c r="E162" s="194">
        <v>439051.12</v>
      </c>
      <c r="F162" s="45">
        <f t="shared" si="26"/>
        <v>121.34104884110543</v>
      </c>
    </row>
    <row r="163" spans="1:6" ht="12.75" customHeight="1" x14ac:dyDescent="0.25">
      <c r="A163" s="63">
        <v>3133</v>
      </c>
      <c r="B163" s="64" t="s">
        <v>327</v>
      </c>
      <c r="C163" s="247" t="s">
        <v>328</v>
      </c>
      <c r="D163" s="194">
        <v>16.559999999999999</v>
      </c>
      <c r="E163" s="194"/>
      <c r="F163" s="45">
        <f t="shared" si="26"/>
        <v>0</v>
      </c>
    </row>
    <row r="164" spans="1:6" ht="12.75" customHeight="1" x14ac:dyDescent="0.25">
      <c r="A164" s="70">
        <v>32</v>
      </c>
      <c r="B164" s="65" t="s">
        <v>329</v>
      </c>
      <c r="C164" s="247" t="s">
        <v>330</v>
      </c>
      <c r="D164" s="60">
        <f>D165+D170+D178+D188+D189+D194</f>
        <v>335478.49000000005</v>
      </c>
      <c r="E164" s="60">
        <f>E165+E170+E178+E188+E189+E194</f>
        <v>387988.5</v>
      </c>
      <c r="F164" s="45">
        <f t="shared" si="26"/>
        <v>115.65227326497146</v>
      </c>
    </row>
    <row r="165" spans="1:6" ht="12.75" customHeight="1" x14ac:dyDescent="0.25">
      <c r="A165" s="63">
        <v>321</v>
      </c>
      <c r="B165" s="64" t="s">
        <v>331</v>
      </c>
      <c r="C165" s="247" t="s">
        <v>332</v>
      </c>
      <c r="D165" s="60">
        <f t="shared" ref="D165:E165" si="33">SUM(D166:D169)</f>
        <v>75413.41</v>
      </c>
      <c r="E165" s="60">
        <f t="shared" si="33"/>
        <v>91445.13</v>
      </c>
      <c r="F165" s="45">
        <f t="shared" si="26"/>
        <v>121.25844727085011</v>
      </c>
    </row>
    <row r="166" spans="1:6" ht="12.75" customHeight="1" x14ac:dyDescent="0.25">
      <c r="A166" s="63">
        <v>3211</v>
      </c>
      <c r="B166" s="64" t="s">
        <v>333</v>
      </c>
      <c r="C166" s="247" t="s">
        <v>334</v>
      </c>
      <c r="D166" s="194">
        <v>19092.93</v>
      </c>
      <c r="E166" s="194">
        <v>26258.09</v>
      </c>
      <c r="F166" s="45">
        <f t="shared" si="26"/>
        <v>137.52781788861114</v>
      </c>
    </row>
    <row r="167" spans="1:6" ht="12.75" customHeight="1" x14ac:dyDescent="0.25">
      <c r="A167" s="63">
        <v>3212</v>
      </c>
      <c r="B167" s="64" t="s">
        <v>335</v>
      </c>
      <c r="C167" s="247" t="s">
        <v>336</v>
      </c>
      <c r="D167" s="194">
        <v>51368.88</v>
      </c>
      <c r="E167" s="194">
        <v>58622.43</v>
      </c>
      <c r="F167" s="45">
        <f t="shared" si="26"/>
        <v>114.12051421015994</v>
      </c>
    </row>
    <row r="168" spans="1:6" ht="12.75" customHeight="1" x14ac:dyDescent="0.25">
      <c r="A168" s="63">
        <v>3213</v>
      </c>
      <c r="B168" s="64" t="s">
        <v>337</v>
      </c>
      <c r="C168" s="247" t="s">
        <v>338</v>
      </c>
      <c r="D168" s="194">
        <v>4841.6000000000004</v>
      </c>
      <c r="E168" s="194">
        <v>6527.11</v>
      </c>
      <c r="F168" s="45">
        <f t="shared" si="26"/>
        <v>134.81307832121612</v>
      </c>
    </row>
    <row r="169" spans="1:6" ht="12.75" customHeight="1" x14ac:dyDescent="0.25">
      <c r="A169" s="63">
        <v>3214</v>
      </c>
      <c r="B169" s="64" t="s">
        <v>339</v>
      </c>
      <c r="C169" s="247" t="s">
        <v>340</v>
      </c>
      <c r="D169" s="194">
        <v>110</v>
      </c>
      <c r="E169" s="194">
        <v>37.5</v>
      </c>
      <c r="F169" s="45">
        <f t="shared" si="26"/>
        <v>34.090909090909086</v>
      </c>
    </row>
    <row r="170" spans="1:6" ht="12.75" customHeight="1" x14ac:dyDescent="0.25">
      <c r="A170" s="63">
        <v>322</v>
      </c>
      <c r="B170" s="64" t="s">
        <v>341</v>
      </c>
      <c r="C170" s="247" t="s">
        <v>342</v>
      </c>
      <c r="D170" s="60">
        <f t="shared" ref="D170:E170" si="34">SUM(D171:D177)</f>
        <v>160267.13</v>
      </c>
      <c r="E170" s="60">
        <f t="shared" si="34"/>
        <v>159893.34000000003</v>
      </c>
      <c r="F170" s="45">
        <f t="shared" si="26"/>
        <v>99.766770640991709</v>
      </c>
    </row>
    <row r="171" spans="1:6" ht="12.75" customHeight="1" x14ac:dyDescent="0.25">
      <c r="A171" s="63">
        <v>3221</v>
      </c>
      <c r="B171" s="64" t="s">
        <v>343</v>
      </c>
      <c r="C171" s="247" t="s">
        <v>344</v>
      </c>
      <c r="D171" s="194">
        <v>21317.200000000001</v>
      </c>
      <c r="E171" s="194">
        <v>22137.45</v>
      </c>
      <c r="F171" s="45">
        <f t="shared" si="26"/>
        <v>103.84783179779708</v>
      </c>
    </row>
    <row r="172" spans="1:6" ht="12.75" customHeight="1" x14ac:dyDescent="0.25">
      <c r="A172" s="63">
        <v>3222</v>
      </c>
      <c r="B172" s="64" t="s">
        <v>345</v>
      </c>
      <c r="C172" s="247" t="s">
        <v>346</v>
      </c>
      <c r="D172" s="194">
        <v>95424.04</v>
      </c>
      <c r="E172" s="194">
        <v>88215.83</v>
      </c>
      <c r="F172" s="45">
        <f t="shared" si="26"/>
        <v>92.446127831100014</v>
      </c>
    </row>
    <row r="173" spans="1:6" ht="12.75" customHeight="1" x14ac:dyDescent="0.25">
      <c r="A173" s="63">
        <v>3223</v>
      </c>
      <c r="B173" s="65" t="s">
        <v>347</v>
      </c>
      <c r="C173" s="247" t="s">
        <v>348</v>
      </c>
      <c r="D173" s="194">
        <v>35738.25</v>
      </c>
      <c r="E173" s="194">
        <v>44078.26</v>
      </c>
      <c r="F173" s="45">
        <f t="shared" si="26"/>
        <v>123.33636929620226</v>
      </c>
    </row>
    <row r="174" spans="1:6" ht="12.75" customHeight="1" x14ac:dyDescent="0.25">
      <c r="A174" s="63">
        <v>3224</v>
      </c>
      <c r="B174" s="65" t="s">
        <v>349</v>
      </c>
      <c r="C174" s="247" t="s">
        <v>350</v>
      </c>
      <c r="D174" s="194">
        <v>5735.78</v>
      </c>
      <c r="E174" s="194">
        <v>426.48</v>
      </c>
      <c r="F174" s="45">
        <f t="shared" si="26"/>
        <v>7.4354316239465259</v>
      </c>
    </row>
    <row r="175" spans="1:6" ht="12.75" customHeight="1" x14ac:dyDescent="0.25">
      <c r="A175" s="63">
        <v>3225</v>
      </c>
      <c r="B175" s="65" t="s">
        <v>351</v>
      </c>
      <c r="C175" s="247" t="s">
        <v>352</v>
      </c>
      <c r="D175" s="194">
        <v>1332.41</v>
      </c>
      <c r="E175" s="194">
        <v>5035.32</v>
      </c>
      <c r="F175" s="45">
        <f t="shared" si="26"/>
        <v>377.91070316193958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719.45</v>
      </c>
      <c r="E177" s="194"/>
      <c r="F177" s="45">
        <f t="shared" si="26"/>
        <v>0</v>
      </c>
    </row>
    <row r="178" spans="1:6" ht="12.75" customHeight="1" x14ac:dyDescent="0.25">
      <c r="A178" s="63">
        <v>323</v>
      </c>
      <c r="B178" s="65" t="s">
        <v>357</v>
      </c>
      <c r="C178" s="247" t="s">
        <v>358</v>
      </c>
      <c r="D178" s="60">
        <f t="shared" ref="D178:E178" si="35">SUM(D179:D187)</f>
        <v>83175.990000000005</v>
      </c>
      <c r="E178" s="60">
        <f t="shared" si="35"/>
        <v>115449</v>
      </c>
      <c r="F178" s="45">
        <f t="shared" si="26"/>
        <v>138.80087270376944</v>
      </c>
    </row>
    <row r="179" spans="1:6" ht="12.75" customHeight="1" x14ac:dyDescent="0.25">
      <c r="A179" s="63">
        <v>3231</v>
      </c>
      <c r="B179" s="65" t="s">
        <v>359</v>
      </c>
      <c r="C179" s="247" t="s">
        <v>360</v>
      </c>
      <c r="D179" s="194">
        <v>7726.93</v>
      </c>
      <c r="E179" s="194">
        <v>8021.46</v>
      </c>
      <c r="F179" s="45">
        <f t="shared" si="26"/>
        <v>103.81173376748592</v>
      </c>
    </row>
    <row r="180" spans="1:6" ht="12.75" customHeight="1" x14ac:dyDescent="0.25">
      <c r="A180" s="63">
        <v>3232</v>
      </c>
      <c r="B180" s="65" t="s">
        <v>361</v>
      </c>
      <c r="C180" s="247" t="s">
        <v>362</v>
      </c>
      <c r="D180" s="194">
        <v>21651.38</v>
      </c>
      <c r="E180" s="194">
        <v>34275.279999999999</v>
      </c>
      <c r="F180" s="45">
        <f t="shared" si="26"/>
        <v>158.30529047109238</v>
      </c>
    </row>
    <row r="181" spans="1:6" ht="12.75" customHeight="1" x14ac:dyDescent="0.25">
      <c r="A181" s="63">
        <v>3233</v>
      </c>
      <c r="B181" s="65" t="s">
        <v>363</v>
      </c>
      <c r="C181" s="247" t="s">
        <v>364</v>
      </c>
      <c r="D181" s="194">
        <v>760</v>
      </c>
      <c r="E181" s="194">
        <v>958.93</v>
      </c>
      <c r="F181" s="45">
        <f t="shared" si="26"/>
        <v>126.175</v>
      </c>
    </row>
    <row r="182" spans="1:6" ht="12.75" customHeight="1" x14ac:dyDescent="0.25">
      <c r="A182" s="63">
        <v>3234</v>
      </c>
      <c r="B182" s="65" t="s">
        <v>365</v>
      </c>
      <c r="C182" s="247" t="s">
        <v>366</v>
      </c>
      <c r="D182" s="194">
        <v>16234.5</v>
      </c>
      <c r="E182" s="194">
        <v>16386.16</v>
      </c>
      <c r="F182" s="45">
        <f t="shared" si="26"/>
        <v>100.93418337491144</v>
      </c>
    </row>
    <row r="183" spans="1:6" ht="12.75" customHeight="1" x14ac:dyDescent="0.25">
      <c r="A183" s="63">
        <v>3235</v>
      </c>
      <c r="B183" s="64" t="s">
        <v>367</v>
      </c>
      <c r="C183" s="247" t="s">
        <v>368</v>
      </c>
      <c r="D183" s="194">
        <v>4095.54</v>
      </c>
      <c r="E183" s="194">
        <v>3340.56</v>
      </c>
      <c r="F183" s="45">
        <f t="shared" si="26"/>
        <v>81.565800846774778</v>
      </c>
    </row>
    <row r="184" spans="1:6" ht="12.75" customHeight="1" x14ac:dyDescent="0.25">
      <c r="A184" s="63">
        <v>3236</v>
      </c>
      <c r="B184" s="64" t="s">
        <v>369</v>
      </c>
      <c r="C184" s="247" t="s">
        <v>370</v>
      </c>
      <c r="D184" s="194">
        <v>8143.21</v>
      </c>
      <c r="E184" s="194">
        <v>9532.2800000000007</v>
      </c>
      <c r="F184" s="45">
        <f t="shared" si="26"/>
        <v>117.05801520530603</v>
      </c>
    </row>
    <row r="185" spans="1:6" ht="12.75" customHeight="1" x14ac:dyDescent="0.25">
      <c r="A185" s="63">
        <v>3237</v>
      </c>
      <c r="B185" s="64" t="s">
        <v>371</v>
      </c>
      <c r="C185" s="247" t="s">
        <v>372</v>
      </c>
      <c r="D185" s="194">
        <v>17558.32</v>
      </c>
      <c r="E185" s="194">
        <v>22793.34</v>
      </c>
      <c r="F185" s="45">
        <f t="shared" si="26"/>
        <v>129.81503925204689</v>
      </c>
    </row>
    <row r="186" spans="1:6" ht="12.75" customHeight="1" x14ac:dyDescent="0.25">
      <c r="A186" s="63">
        <v>3238</v>
      </c>
      <c r="B186" s="64" t="s">
        <v>373</v>
      </c>
      <c r="C186" s="247" t="s">
        <v>374</v>
      </c>
      <c r="D186" s="194">
        <v>3010.26</v>
      </c>
      <c r="E186" s="194">
        <v>3778.38</v>
      </c>
      <c r="F186" s="45">
        <f t="shared" si="26"/>
        <v>125.51673277391322</v>
      </c>
    </row>
    <row r="187" spans="1:6" ht="12.75" customHeight="1" x14ac:dyDescent="0.25">
      <c r="A187" s="63">
        <v>3239</v>
      </c>
      <c r="B187" s="64" t="s">
        <v>375</v>
      </c>
      <c r="C187" s="247" t="s">
        <v>376</v>
      </c>
      <c r="D187" s="194">
        <v>3995.85</v>
      </c>
      <c r="E187" s="194">
        <v>16362.61</v>
      </c>
      <c r="F187" s="45">
        <f t="shared" si="26"/>
        <v>409.49009597457359</v>
      </c>
    </row>
    <row r="188" spans="1:6" ht="12.75" customHeight="1" x14ac:dyDescent="0.25">
      <c r="A188" s="63">
        <v>324</v>
      </c>
      <c r="B188" s="64" t="s">
        <v>377</v>
      </c>
      <c r="C188" s="247" t="s">
        <v>378</v>
      </c>
      <c r="D188" s="194">
        <v>174.28</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16447.68</v>
      </c>
      <c r="E194" s="60">
        <f t="shared" si="36"/>
        <v>21201.03</v>
      </c>
      <c r="F194" s="45">
        <f t="shared" si="26"/>
        <v>128.89982052180002</v>
      </c>
    </row>
    <row r="195" spans="1:6" ht="12.75" customHeight="1" x14ac:dyDescent="0.25">
      <c r="A195" s="63">
        <v>3291</v>
      </c>
      <c r="B195" s="183" t="s">
        <v>391</v>
      </c>
      <c r="C195" s="247" t="s">
        <v>392</v>
      </c>
      <c r="D195" s="194">
        <v>4075.12</v>
      </c>
      <c r="E195" s="194">
        <v>6893.1</v>
      </c>
      <c r="F195" s="45">
        <f t="shared" si="26"/>
        <v>169.1508470916194</v>
      </c>
    </row>
    <row r="196" spans="1:6" ht="12.75" customHeight="1" x14ac:dyDescent="0.25">
      <c r="A196" s="63">
        <v>3292</v>
      </c>
      <c r="B196" s="64" t="s">
        <v>393</v>
      </c>
      <c r="C196" s="247" t="s">
        <v>394</v>
      </c>
      <c r="D196" s="194">
        <v>0</v>
      </c>
      <c r="E196" s="194">
        <v>6097.98</v>
      </c>
      <c r="F196" s="45" t="str">
        <f t="shared" si="26"/>
        <v>-</v>
      </c>
    </row>
    <row r="197" spans="1:6" ht="12.75" customHeight="1" x14ac:dyDescent="0.25">
      <c r="A197" s="63">
        <v>3293</v>
      </c>
      <c r="B197" s="64" t="s">
        <v>395</v>
      </c>
      <c r="C197" s="247" t="s">
        <v>396</v>
      </c>
      <c r="D197" s="194">
        <v>19.989999999999998</v>
      </c>
      <c r="E197" s="194">
        <v>66.92</v>
      </c>
      <c r="F197" s="45">
        <f t="shared" si="26"/>
        <v>334.76738369184596</v>
      </c>
    </row>
    <row r="198" spans="1:6" ht="12.75" customHeight="1" x14ac:dyDescent="0.25">
      <c r="A198" s="63">
        <v>3294</v>
      </c>
      <c r="B198" s="64" t="s">
        <v>397</v>
      </c>
      <c r="C198" s="247" t="s">
        <v>398</v>
      </c>
      <c r="D198" s="194">
        <v>278.08999999999997</v>
      </c>
      <c r="E198" s="194">
        <v>220</v>
      </c>
      <c r="F198" s="45">
        <f t="shared" si="26"/>
        <v>79.111079147038737</v>
      </c>
    </row>
    <row r="199" spans="1:6" ht="12.75" customHeight="1" x14ac:dyDescent="0.25">
      <c r="A199" s="63">
        <v>3295</v>
      </c>
      <c r="B199" s="64" t="s">
        <v>399</v>
      </c>
      <c r="C199" s="247" t="s">
        <v>400</v>
      </c>
      <c r="D199" s="194">
        <v>2535.5300000000002</v>
      </c>
      <c r="E199" s="194">
        <v>2923.27</v>
      </c>
      <c r="F199" s="45">
        <f t="shared" si="26"/>
        <v>115.29226631118543</v>
      </c>
    </row>
    <row r="200" spans="1:6" ht="12.75" customHeight="1" x14ac:dyDescent="0.25">
      <c r="A200" s="63" t="s">
        <v>401</v>
      </c>
      <c r="B200" s="64" t="s">
        <v>402</v>
      </c>
      <c r="C200" s="247" t="s">
        <v>401</v>
      </c>
      <c r="D200" s="194">
        <v>747.99</v>
      </c>
      <c r="E200" s="194"/>
      <c r="F200" s="45">
        <f t="shared" si="26"/>
        <v>0</v>
      </c>
    </row>
    <row r="201" spans="1:6" ht="12.75" customHeight="1" x14ac:dyDescent="0.25">
      <c r="A201" s="63">
        <v>3299</v>
      </c>
      <c r="B201" s="64" t="s">
        <v>403</v>
      </c>
      <c r="C201" s="247" t="s">
        <v>404</v>
      </c>
      <c r="D201" s="194">
        <v>8790.9599999999991</v>
      </c>
      <c r="E201" s="194">
        <v>4999.76</v>
      </c>
      <c r="F201" s="45">
        <f t="shared" si="26"/>
        <v>56.873879530790731</v>
      </c>
    </row>
    <row r="202" spans="1:6" ht="12.75" customHeight="1" x14ac:dyDescent="0.25">
      <c r="A202" s="63">
        <v>34</v>
      </c>
      <c r="B202" s="183" t="s">
        <v>405</v>
      </c>
      <c r="C202" s="247" t="s">
        <v>406</v>
      </c>
      <c r="D202" s="60">
        <f t="shared" ref="D202:E202" si="37">D203+D208+D216</f>
        <v>1124.42</v>
      </c>
      <c r="E202" s="60">
        <f t="shared" si="37"/>
        <v>1767.6000000000001</v>
      </c>
      <c r="F202" s="45">
        <f t="shared" si="26"/>
        <v>157.20104587253874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1124.42</v>
      </c>
      <c r="E216" s="60">
        <f t="shared" si="40"/>
        <v>1767.6000000000001</v>
      </c>
      <c r="F216" s="45">
        <f t="shared" si="26"/>
        <v>157.20104587253874</v>
      </c>
    </row>
    <row r="217" spans="1:6" ht="12.75" customHeight="1" x14ac:dyDescent="0.25">
      <c r="A217" s="63">
        <v>3431</v>
      </c>
      <c r="B217" s="182" t="s">
        <v>435</v>
      </c>
      <c r="C217" s="247" t="s">
        <v>436</v>
      </c>
      <c r="D217" s="194">
        <v>540.57000000000005</v>
      </c>
      <c r="E217" s="194">
        <v>1342.63</v>
      </c>
      <c r="F217" s="45">
        <f t="shared" si="26"/>
        <v>248.37301367075491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583.85</v>
      </c>
      <c r="E219" s="194">
        <v>274.97000000000003</v>
      </c>
      <c r="F219" s="45">
        <f t="shared" si="26"/>
        <v>47.096000685107484</v>
      </c>
    </row>
    <row r="220" spans="1:6" ht="12.75" customHeight="1" x14ac:dyDescent="0.25">
      <c r="A220" s="63">
        <v>3434</v>
      </c>
      <c r="B220" s="65" t="s">
        <v>441</v>
      </c>
      <c r="C220" s="247" t="s">
        <v>442</v>
      </c>
      <c r="D220" s="194">
        <v>0</v>
      </c>
      <c r="E220" s="194">
        <v>150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109280.8</v>
      </c>
      <c r="E262" s="60">
        <f t="shared" si="55"/>
        <v>113346.40999999999</v>
      </c>
      <c r="F262" s="45">
        <f t="shared" ref="F262:F268" si="56">IF(D262&lt;&gt;0,IF(E262/D262&gt;=100,"&gt;&gt;100",E262/D262*100),"-")</f>
        <v>103.72033330649116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109280.8</v>
      </c>
      <c r="E269" s="60">
        <f t="shared" si="58"/>
        <v>113346.40999999999</v>
      </c>
      <c r="F269" s="45">
        <f t="shared" ref="F269:F272" si="59">IF(D269&lt;&gt;0,IF(E269/D269&gt;=100,"&gt;&gt;100",E269/D269*100),"-")</f>
        <v>103.72033330649116</v>
      </c>
    </row>
    <row r="270" spans="1:6" ht="12.75" customHeight="1" x14ac:dyDescent="0.25">
      <c r="A270" s="63">
        <v>3721</v>
      </c>
      <c r="B270" s="65" t="s">
        <v>532</v>
      </c>
      <c r="C270" s="247" t="s">
        <v>533</v>
      </c>
      <c r="D270" s="194">
        <v>0</v>
      </c>
      <c r="E270" s="194">
        <v>9587.26</v>
      </c>
      <c r="F270" s="45" t="str">
        <f t="shared" si="59"/>
        <v>-</v>
      </c>
    </row>
    <row r="271" spans="1:6" ht="12.75" customHeight="1" x14ac:dyDescent="0.25">
      <c r="A271" s="63">
        <v>3722</v>
      </c>
      <c r="B271" s="65" t="s">
        <v>534</v>
      </c>
      <c r="C271" s="247" t="s">
        <v>535</v>
      </c>
      <c r="D271" s="194">
        <v>109280.8</v>
      </c>
      <c r="E271" s="194">
        <v>103759.15</v>
      </c>
      <c r="F271" s="45">
        <f t="shared" si="59"/>
        <v>94.947282596759891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3535.43</v>
      </c>
      <c r="E273" s="60">
        <f t="shared" si="60"/>
        <v>2127.83</v>
      </c>
      <c r="F273" s="45">
        <f t="shared" ref="F273:F277" si="61">IF(D273&lt;&gt;0,IF(E273/D273&gt;=100,"&gt;&gt;100",E273/D273*100),"-")</f>
        <v>60.185889693757197</v>
      </c>
    </row>
    <row r="274" spans="1:6" ht="12.75" customHeight="1" x14ac:dyDescent="0.25">
      <c r="A274" s="63">
        <v>381</v>
      </c>
      <c r="B274" s="64" t="s">
        <v>540</v>
      </c>
      <c r="C274" s="247" t="s">
        <v>541</v>
      </c>
      <c r="D274" s="60">
        <f t="shared" ref="D274:E274" si="62">SUM(D275:D277)</f>
        <v>3535.43</v>
      </c>
      <c r="E274" s="60">
        <f t="shared" si="62"/>
        <v>2127.83</v>
      </c>
      <c r="F274" s="45">
        <f t="shared" si="61"/>
        <v>60.185889693757197</v>
      </c>
    </row>
    <row r="275" spans="1:6" ht="12.75" customHeight="1" x14ac:dyDescent="0.25">
      <c r="A275" s="63">
        <v>3811</v>
      </c>
      <c r="B275" s="64" t="s">
        <v>542</v>
      </c>
      <c r="C275" s="247" t="s">
        <v>543</v>
      </c>
      <c r="D275" s="194">
        <v>2868.22</v>
      </c>
      <c r="E275" s="194">
        <v>1452</v>
      </c>
      <c r="F275" s="45">
        <f t="shared" si="61"/>
        <v>50.623731791843028</v>
      </c>
    </row>
    <row r="276" spans="1:6" ht="12.75" customHeight="1" x14ac:dyDescent="0.25">
      <c r="A276" s="63">
        <v>3812</v>
      </c>
      <c r="B276" s="64" t="s">
        <v>544</v>
      </c>
      <c r="C276" s="247" t="s">
        <v>545</v>
      </c>
      <c r="D276" s="194">
        <v>667.21</v>
      </c>
      <c r="E276" s="194">
        <v>675.83</v>
      </c>
      <c r="F276" s="45">
        <f t="shared" si="61"/>
        <v>101.29194706314352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3112843.98</v>
      </c>
      <c r="E299" s="60">
        <f>E152-E297+E298</f>
        <v>3801499.1200000006</v>
      </c>
      <c r="F299" s="45">
        <f t="shared" si="68"/>
        <v>122.12302140501114</v>
      </c>
    </row>
    <row r="300" spans="1:6" ht="12.75" customHeight="1" x14ac:dyDescent="0.25">
      <c r="A300" s="63" t="s">
        <v>581</v>
      </c>
      <c r="B300" s="64" t="s">
        <v>592</v>
      </c>
      <c r="C300" s="247" t="s">
        <v>593</v>
      </c>
      <c r="D300" s="60">
        <f>IF(D6&gt;=D299,D6-D299,0)</f>
        <v>119246.91000000015</v>
      </c>
      <c r="E300" s="60">
        <f>IF(E6&gt;=E299,E6-E299,0)</f>
        <v>0</v>
      </c>
      <c r="F300" s="45">
        <f t="shared" si="68"/>
        <v>0</v>
      </c>
    </row>
    <row r="301" spans="1:6" ht="12.75" customHeight="1" x14ac:dyDescent="0.25">
      <c r="A301" s="63" t="s">
        <v>581</v>
      </c>
      <c r="B301" s="64" t="s">
        <v>594</v>
      </c>
      <c r="C301" s="247" t="s">
        <v>595</v>
      </c>
      <c r="D301" s="60">
        <f>IF(D299&gt;=D6,D299-D6,0)</f>
        <v>0</v>
      </c>
      <c r="E301" s="60">
        <f>IF(E299&gt;=E6,E299-E6,0)</f>
        <v>177764.79000000097</v>
      </c>
      <c r="F301" s="45" t="str">
        <f t="shared" si="68"/>
        <v>-</v>
      </c>
    </row>
    <row r="302" spans="1:6" ht="12.75" customHeight="1" x14ac:dyDescent="0.25">
      <c r="A302" s="63">
        <v>92211</v>
      </c>
      <c r="B302" s="64" t="s">
        <v>596</v>
      </c>
      <c r="C302" s="247" t="s">
        <v>597</v>
      </c>
      <c r="D302" s="194">
        <v>151309.35999999999</v>
      </c>
      <c r="E302" s="194">
        <v>884298</v>
      </c>
      <c r="F302" s="45">
        <f t="shared" si="68"/>
        <v>584.43046748727249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548.14</v>
      </c>
      <c r="E304" s="194">
        <v>226541.27</v>
      </c>
      <c r="F304" s="45" t="str">
        <f t="shared" si="68"/>
        <v>&gt;&gt;100</v>
      </c>
    </row>
    <row r="305" spans="1:6" ht="12" x14ac:dyDescent="0.25">
      <c r="A305" s="63">
        <v>9661</v>
      </c>
      <c r="B305" s="220" t="s">
        <v>602</v>
      </c>
      <c r="C305" s="247" t="s">
        <v>603</v>
      </c>
      <c r="D305" s="194">
        <v>4077.89</v>
      </c>
      <c r="E305" s="194">
        <v>3862.72</v>
      </c>
      <c r="F305" s="45">
        <f t="shared" si="68"/>
        <v>94.723496710308524</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27584.68</v>
      </c>
      <c r="E360" s="60">
        <f t="shared" si="86"/>
        <v>18916.859999999997</v>
      </c>
      <c r="F360" s="45">
        <f t="shared" si="72"/>
        <v>68.577413259823913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27584.68</v>
      </c>
      <c r="E373" s="60">
        <f t="shared" si="90"/>
        <v>18916.859999999997</v>
      </c>
      <c r="F373" s="45">
        <f t="shared" si="72"/>
        <v>68.577413259823913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25943.58</v>
      </c>
      <c r="E379" s="60">
        <f t="shared" si="92"/>
        <v>17035.919999999998</v>
      </c>
      <c r="F379" s="45">
        <f t="shared" si="72"/>
        <v>65.665262851156228</v>
      </c>
    </row>
    <row r="380" spans="1:6" ht="12.75" customHeight="1" x14ac:dyDescent="0.25">
      <c r="A380" s="63">
        <v>4221</v>
      </c>
      <c r="B380" s="64" t="s">
        <v>647</v>
      </c>
      <c r="C380" s="247" t="s">
        <v>739</v>
      </c>
      <c r="D380" s="194">
        <v>11512.38</v>
      </c>
      <c r="E380" s="194">
        <v>6959.3</v>
      </c>
      <c r="F380" s="45">
        <f t="shared" si="72"/>
        <v>60.450575814905349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8881.68</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528.70000000000005</v>
      </c>
      <c r="E385" s="194"/>
      <c r="F385" s="45">
        <f t="shared" si="72"/>
        <v>0</v>
      </c>
    </row>
    <row r="386" spans="1:6" ht="12.75" customHeight="1" x14ac:dyDescent="0.25">
      <c r="A386" s="63">
        <v>4227</v>
      </c>
      <c r="B386" s="183" t="s">
        <v>659</v>
      </c>
      <c r="C386" s="247" t="s">
        <v>746</v>
      </c>
      <c r="D386" s="194">
        <v>13902.5</v>
      </c>
      <c r="E386" s="194">
        <v>1194.94</v>
      </c>
      <c r="F386" s="45">
        <f t="shared" si="72"/>
        <v>8.5951447581370264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1641.1</v>
      </c>
      <c r="E393" s="60">
        <f t="shared" si="94"/>
        <v>1880.94</v>
      </c>
      <c r="F393" s="45">
        <f t="shared" si="72"/>
        <v>114.61458777649139</v>
      </c>
    </row>
    <row r="394" spans="1:6" ht="12.75" customHeight="1" x14ac:dyDescent="0.25">
      <c r="A394" s="63">
        <v>4241</v>
      </c>
      <c r="B394" s="64" t="s">
        <v>756</v>
      </c>
      <c r="C394" s="247" t="s">
        <v>757</v>
      </c>
      <c r="D394" s="194">
        <v>1641.1</v>
      </c>
      <c r="E394" s="194">
        <v>1880.94</v>
      </c>
      <c r="F394" s="45">
        <f t="shared" si="72"/>
        <v>114.61458777649139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27584.68</v>
      </c>
      <c r="E418" s="60">
        <f t="shared" si="102"/>
        <v>18916.859999999997</v>
      </c>
      <c r="F418" s="45">
        <f t="shared" si="72"/>
        <v>68.577413259823913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213033.09</v>
      </c>
      <c r="E420" s="194">
        <v>762591.76</v>
      </c>
      <c r="F420" s="45">
        <f t="shared" si="72"/>
        <v>357.96868927733249</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3232090.89</v>
      </c>
      <c r="E422" s="60">
        <f>E6+E308</f>
        <v>3623734.3299999996</v>
      </c>
      <c r="F422" s="45">
        <f t="shared" si="72"/>
        <v>112.11733993037552</v>
      </c>
    </row>
    <row r="423" spans="1:6" ht="12.75" customHeight="1" x14ac:dyDescent="0.25">
      <c r="A423" s="63" t="s">
        <v>581</v>
      </c>
      <c r="B423" s="64" t="s">
        <v>804</v>
      </c>
      <c r="C423" s="247" t="s">
        <v>805</v>
      </c>
      <c r="D423" s="60">
        <f t="shared" ref="D423:E423" si="103">D299+D360</f>
        <v>3140428.66</v>
      </c>
      <c r="E423" s="60">
        <f t="shared" si="103"/>
        <v>3820415.9800000004</v>
      </c>
      <c r="F423" s="45">
        <f t="shared" si="72"/>
        <v>121.65269119662156</v>
      </c>
    </row>
    <row r="424" spans="1:6" ht="12.75" customHeight="1" x14ac:dyDescent="0.25">
      <c r="A424" s="63" t="s">
        <v>581</v>
      </c>
      <c r="B424" s="64" t="s">
        <v>806</v>
      </c>
      <c r="C424" s="247" t="s">
        <v>807</v>
      </c>
      <c r="D424" s="60">
        <f t="shared" ref="D424:E424" si="104">IF(D422&gt;=D423,D422-D423,0)</f>
        <v>91662.229999999981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196681.65000000084</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121706.23999999999</v>
      </c>
      <c r="F426" s="45" t="str">
        <f t="shared" si="72"/>
        <v>-</v>
      </c>
    </row>
    <row r="427" spans="1:6" ht="12.75" customHeight="1" x14ac:dyDescent="0.25">
      <c r="A427" s="251" t="s">
        <v>810</v>
      </c>
      <c r="B427" s="64" t="s">
        <v>813</v>
      </c>
      <c r="C427" s="252" t="s">
        <v>814</v>
      </c>
      <c r="D427" s="60">
        <f t="shared" ref="D427:E427" si="107">IF(D303-D302+D420-D419&gt;=0,D303-D302+D420-D419,0)</f>
        <v>61723.73000000001</v>
      </c>
      <c r="E427" s="60">
        <f t="shared" si="107"/>
        <v>0</v>
      </c>
      <c r="F427" s="45">
        <f t="shared" si="72"/>
        <v>0</v>
      </c>
    </row>
    <row r="428" spans="1:6" ht="22.8" x14ac:dyDescent="0.25">
      <c r="A428" s="249" t="s">
        <v>815</v>
      </c>
      <c r="B428" s="243" t="s">
        <v>816</v>
      </c>
      <c r="C428" s="250" t="s">
        <v>817</v>
      </c>
      <c r="D428" s="81">
        <f t="shared" ref="D428:E428" si="108">D304+D421</f>
        <v>548.14</v>
      </c>
      <c r="E428" s="81">
        <f t="shared" si="108"/>
        <v>226541.27</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3232090.89</v>
      </c>
      <c r="E643" s="60">
        <f>E422+E430</f>
        <v>3623734.3299999996</v>
      </c>
      <c r="F643" s="45">
        <f t="shared" si="109"/>
        <v>112.11733993037552</v>
      </c>
    </row>
    <row r="644" spans="1:6" ht="12.75" customHeight="1" x14ac:dyDescent="0.25">
      <c r="A644" s="63" t="s">
        <v>581</v>
      </c>
      <c r="B644" s="64" t="s">
        <v>1237</v>
      </c>
      <c r="C644" s="247" t="s">
        <v>1238</v>
      </c>
      <c r="D644" s="60">
        <f>D423+D535</f>
        <v>3140428.66</v>
      </c>
      <c r="E644" s="60">
        <f>E423+E535</f>
        <v>3820415.9800000004</v>
      </c>
      <c r="F644" s="45">
        <f t="shared" si="109"/>
        <v>121.65269119662156</v>
      </c>
    </row>
    <row r="645" spans="1:6" ht="12.75" customHeight="1" x14ac:dyDescent="0.25">
      <c r="A645" s="63" t="s">
        <v>581</v>
      </c>
      <c r="B645" s="64" t="s">
        <v>1239</v>
      </c>
      <c r="C645" s="247" t="s">
        <v>1240</v>
      </c>
      <c r="D645" s="60">
        <f t="shared" ref="D645:E645" si="163">IF(D643&gt;=D644,D643-D644,0)</f>
        <v>91662.229999999981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196681.65000000084</v>
      </c>
      <c r="F646" s="45" t="str">
        <f t="shared" si="109"/>
        <v>-</v>
      </c>
    </row>
    <row r="647" spans="1:6" ht="22.8" x14ac:dyDescent="0.25">
      <c r="A647" s="251" t="s">
        <v>1243</v>
      </c>
      <c r="B647" s="64" t="s">
        <v>1244</v>
      </c>
      <c r="C647" s="252" t="s">
        <v>1243</v>
      </c>
      <c r="D647" s="60">
        <f>IF(D426-D427+D641-D642&gt;=0,D426-D427+D641-D642,0)</f>
        <v>0</v>
      </c>
      <c r="E647" s="60">
        <f>IF(E426-E427+E641-E642&gt;=0,E426-E427+E641-E642,0)</f>
        <v>121706.23999999999</v>
      </c>
      <c r="F647" s="45" t="str">
        <f t="shared" si="109"/>
        <v>-</v>
      </c>
    </row>
    <row r="648" spans="1:6" ht="22.8" x14ac:dyDescent="0.25">
      <c r="A648" s="251" t="s">
        <v>1245</v>
      </c>
      <c r="B648" s="64" t="s">
        <v>1246</v>
      </c>
      <c r="C648" s="252" t="s">
        <v>1245</v>
      </c>
      <c r="D648" s="60">
        <f>IF(D427-D426+D642-D641&gt;=0,D427-D426+D642-D641,0)</f>
        <v>61723.73000000001</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29938.499999999971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74975.410000000848</v>
      </c>
      <c r="F650" s="45" t="str">
        <f t="shared" si="109"/>
        <v>-</v>
      </c>
    </row>
    <row r="651" spans="1:6" ht="22.8" x14ac:dyDescent="0.25">
      <c r="A651" s="249" t="s">
        <v>1251</v>
      </c>
      <c r="B651" s="184" t="s">
        <v>1252</v>
      </c>
      <c r="C651" s="250" t="s">
        <v>1251</v>
      </c>
      <c r="D651" s="196">
        <v>231436.14</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48428.83</v>
      </c>
      <c r="E653" s="194">
        <v>214137.53</v>
      </c>
      <c r="F653" s="45">
        <f t="shared" ref="F653:F740" si="167">IF(D653&lt;&gt;0,IF(E653/D653&gt;=100,"&gt;&gt;100",E653/D653*100),"-")</f>
        <v>442.16953000929402</v>
      </c>
    </row>
    <row r="654" spans="1:6" ht="12.75" customHeight="1" x14ac:dyDescent="0.25">
      <c r="A654" s="63" t="s">
        <v>1256</v>
      </c>
      <c r="B654" s="64" t="s">
        <v>1257</v>
      </c>
      <c r="C654" s="247" t="s">
        <v>1256</v>
      </c>
      <c r="D654" s="194">
        <v>920496.8</v>
      </c>
      <c r="E654" s="194">
        <v>1195137.8899999999</v>
      </c>
      <c r="F654" s="45">
        <f t="shared" si="167"/>
        <v>129.83618085364336</v>
      </c>
    </row>
    <row r="655" spans="1:6" ht="12.75" customHeight="1" x14ac:dyDescent="0.25">
      <c r="A655" s="63" t="s">
        <v>1258</v>
      </c>
      <c r="B655" s="64" t="s">
        <v>1259</v>
      </c>
      <c r="C655" s="247" t="s">
        <v>1258</v>
      </c>
      <c r="D655" s="194">
        <v>754788.1</v>
      </c>
      <c r="E655" s="194">
        <v>1150787.47</v>
      </c>
      <c r="F655" s="45">
        <f t="shared" si="167"/>
        <v>152.46497261946763</v>
      </c>
    </row>
    <row r="656" spans="1:6" ht="22.8" x14ac:dyDescent="0.25">
      <c r="A656" s="63">
        <v>11</v>
      </c>
      <c r="B656" s="64" t="s">
        <v>1260</v>
      </c>
      <c r="C656" s="247" t="s">
        <v>1261</v>
      </c>
      <c r="D656" s="60">
        <f t="shared" ref="D656:E656" si="168">+D653+D654-D655</f>
        <v>214137.53000000003</v>
      </c>
      <c r="E656" s="60">
        <f t="shared" si="168"/>
        <v>258487.94999999995</v>
      </c>
      <c r="F656" s="45">
        <f t="shared" si="167"/>
        <v>120.71118500339475</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117</v>
      </c>
      <c r="E658" s="253">
        <v>117</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94</v>
      </c>
      <c r="E660" s="253">
        <v>94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2562339.96</v>
      </c>
      <c r="E683" s="192">
        <v>2655527.52</v>
      </c>
      <c r="F683" s="71">
        <f t="shared" si="167"/>
        <v>103.63681484325757</v>
      </c>
    </row>
    <row r="684" spans="1:6" ht="22.8" x14ac:dyDescent="0.25">
      <c r="A684" s="70">
        <v>63613</v>
      </c>
      <c r="B684" s="182" t="s">
        <v>1317</v>
      </c>
      <c r="C684" s="278" t="s">
        <v>1318</v>
      </c>
      <c r="D684" s="192">
        <v>0</v>
      </c>
      <c r="E684" s="192">
        <v>17742.849999999999</v>
      </c>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19475.2</v>
      </c>
      <c r="E702" s="192">
        <v>22116</v>
      </c>
      <c r="F702" s="71">
        <f t="shared" si="167"/>
        <v>113.55980939861978</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47471.46</v>
      </c>
      <c r="E724" s="192">
        <v>45423.96</v>
      </c>
      <c r="F724" s="71">
        <f t="shared" si="167"/>
        <v>95.68688218142016</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303.52999999999997</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2342.3000000000002</v>
      </c>
      <c r="E732" s="192">
        <v>2919.13</v>
      </c>
      <c r="F732" s="71">
        <f t="shared" si="167"/>
        <v>124.62664902019382</v>
      </c>
    </row>
    <row r="733" spans="1:6" ht="12.75" customHeight="1" x14ac:dyDescent="0.25">
      <c r="A733" s="70">
        <v>31215</v>
      </c>
      <c r="B733" s="65" t="s">
        <v>1395</v>
      </c>
      <c r="C733" s="278" t="s">
        <v>1396</v>
      </c>
      <c r="D733" s="192">
        <v>3090.08</v>
      </c>
      <c r="E733" s="192">
        <v>2207.1999999999998</v>
      </c>
      <c r="F733" s="71">
        <f t="shared" si="167"/>
        <v>71.428571428571416</v>
      </c>
    </row>
    <row r="734" spans="1:6" ht="12.75" customHeight="1" x14ac:dyDescent="0.25">
      <c r="A734" s="70">
        <v>32121</v>
      </c>
      <c r="B734" s="65" t="s">
        <v>1397</v>
      </c>
      <c r="C734" s="278" t="s">
        <v>1398</v>
      </c>
      <c r="D734" s="192">
        <v>51368.88</v>
      </c>
      <c r="E734" s="192">
        <v>58622.43</v>
      </c>
      <c r="F734" s="71">
        <f t="shared" si="167"/>
        <v>114.12051421015994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7406.61</v>
      </c>
      <c r="E736" s="194">
        <v>7985</v>
      </c>
      <c r="F736" s="45">
        <f t="shared" si="167"/>
        <v>107.80910565022326</v>
      </c>
    </row>
    <row r="737" spans="1:6" ht="12.75" customHeight="1" x14ac:dyDescent="0.25">
      <c r="A737" s="63" t="s">
        <v>1403</v>
      </c>
      <c r="B737" s="64" t="s">
        <v>1404</v>
      </c>
      <c r="C737" s="247" t="s">
        <v>1403</v>
      </c>
      <c r="D737" s="194">
        <v>0</v>
      </c>
      <c r="E737" s="194">
        <v>10897.89</v>
      </c>
      <c r="F737" s="45" t="str">
        <f t="shared" si="167"/>
        <v>-</v>
      </c>
    </row>
    <row r="738" spans="1:6" ht="12.75" customHeight="1" x14ac:dyDescent="0.25">
      <c r="A738" s="63" t="s">
        <v>1405</v>
      </c>
      <c r="B738" s="64" t="s">
        <v>1406</v>
      </c>
      <c r="C738" s="247" t="s">
        <v>1405</v>
      </c>
      <c r="D738" s="194">
        <v>5548.67</v>
      </c>
      <c r="E738" s="194">
        <v>801.93</v>
      </c>
      <c r="F738" s="45">
        <f t="shared" si="167"/>
        <v>14.452652617654319</v>
      </c>
    </row>
    <row r="739" spans="1:6" ht="12.75" customHeight="1" x14ac:dyDescent="0.25">
      <c r="A739" s="70" t="s">
        <v>1407</v>
      </c>
      <c r="B739" s="65" t="s">
        <v>1408</v>
      </c>
      <c r="C739" s="278" t="s">
        <v>1407</v>
      </c>
      <c r="D739" s="192">
        <v>6660.51</v>
      </c>
      <c r="E739" s="192">
        <v>1332.44</v>
      </c>
      <c r="F739" s="71">
        <f t="shared" si="167"/>
        <v>20.005074686472955</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4075.12</v>
      </c>
      <c r="E741" s="192">
        <v>4940.59</v>
      </c>
      <c r="F741" s="71">
        <f t="shared" ref="F741:F1006" si="169">IF(D741&lt;&gt;0,IF(E741/D741&gt;=100,"&gt;&gt;100",E741/D741*100),"-")</f>
        <v>121.23790219674513</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2910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9587.26</v>
      </c>
      <c r="F850" s="45" t="str">
        <f t="shared" si="169"/>
        <v>-</v>
      </c>
    </row>
    <row r="851" spans="1:6" ht="12.75" customHeight="1" x14ac:dyDescent="0.25">
      <c r="A851" s="63">
        <v>37221</v>
      </c>
      <c r="B851" s="64" t="s">
        <v>1630</v>
      </c>
      <c r="C851" s="247" t="s">
        <v>1631</v>
      </c>
      <c r="D851" s="194">
        <v>56725.66</v>
      </c>
      <c r="E851" s="194">
        <v>47229.93</v>
      </c>
      <c r="F851" s="45">
        <f t="shared" si="169"/>
        <v>83.260256469470789</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52555.14</v>
      </c>
      <c r="E855" s="194">
        <v>56529.22</v>
      </c>
      <c r="F855" s="45">
        <f t="shared" si="169"/>
        <v>107.56173420906119</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 zoomScaleNormal="100" workbookViewId="0">
      <pane xSplit="2" ySplit="3" topLeftCell="D366" activePane="bottomRight" state="frozen"/>
      <selection activeCell="A3" sqref="A3"/>
      <selection pane="topRight" activeCell="C3" sqref="C3"/>
      <selection pane="bottomLeft" activeCell="A6" sqref="A6"/>
      <selection pane="bottomRight" activeCell="E379" sqref="E37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1773671.92</v>
      </c>
      <c r="E6" s="180">
        <f t="shared" si="0"/>
        <v>1229969.53</v>
      </c>
      <c r="F6" s="181">
        <f t="shared" ref="F6:F298" si="1">IF(D6&gt;0,IF(E6/D6&gt;=100,"&gt;&gt;100",E6/D6*100),"-")</f>
        <v>69.345943639903822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1285980.19</v>
      </c>
      <c r="E7" s="79">
        <f t="shared" si="2"/>
        <v>704091.33000000007</v>
      </c>
      <c r="F7" s="71">
        <f t="shared" si="1"/>
        <v>54.751335632938492</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686001.17</v>
      </c>
      <c r="E8" s="79">
        <f>E9+E10-E11</f>
        <v>686001.17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686001.17</v>
      </c>
      <c r="E9" s="192">
        <v>686001.17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599979.02</v>
      </c>
      <c r="E12" s="79">
        <f t="shared" si="3"/>
        <v>18090.160000000069</v>
      </c>
      <c r="F12" s="71">
        <f t="shared" si="1"/>
        <v>3.0151320957856274</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177424.05000000005</v>
      </c>
      <c r="E13" s="79">
        <f t="shared" si="4"/>
        <v>0</v>
      </c>
      <c r="F13" s="71">
        <f t="shared" si="1"/>
        <v>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819094.15</v>
      </c>
      <c r="E15" s="192">
        <v>819094.15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641670.1</v>
      </c>
      <c r="E18" s="192">
        <v>819094.15</v>
      </c>
      <c r="F18" s="71">
        <f t="shared" si="1"/>
        <v>127.6503533513561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358031.2900000001</v>
      </c>
      <c r="E19" s="79">
        <f t="shared" si="5"/>
        <v>16942.010000000068</v>
      </c>
      <c r="F19" s="71">
        <f t="shared" si="1"/>
        <v>4.7319914413067261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351695.21</v>
      </c>
      <c r="E20" s="192">
        <v>359554.51</v>
      </c>
      <c r="F20" s="71">
        <f t="shared" si="1"/>
        <v>102.23469065728817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13074.51</v>
      </c>
      <c r="E21" s="192">
        <v>13074.51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18651.59</v>
      </c>
      <c r="E22" s="192">
        <v>27533.27</v>
      </c>
      <c r="F22" s="71">
        <f t="shared" si="1"/>
        <v>147.61888932793397</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537.53</v>
      </c>
      <c r="E23" s="192">
        <v>537.53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7663.26</v>
      </c>
      <c r="E24" s="192">
        <v>7663.26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25639.62</v>
      </c>
      <c r="E25" s="192">
        <v>25639.62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44558.5</v>
      </c>
      <c r="E26" s="192">
        <v>45753.440000000002</v>
      </c>
      <c r="F26" s="71">
        <f t="shared" si="1"/>
        <v>102.68173300268187</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103788.93</v>
      </c>
      <c r="E28" s="192">
        <v>462814.13</v>
      </c>
      <c r="F28" s="71">
        <f t="shared" si="1"/>
        <v>445.91858688590395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62236.2</v>
      </c>
      <c r="E35" s="79">
        <f t="shared" si="7"/>
        <v>154.72000000000116</v>
      </c>
      <c r="F35" s="71">
        <f t="shared" si="1"/>
        <v>0.24860129635164291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81559.56</v>
      </c>
      <c r="E36" s="192">
        <v>83665.5</v>
      </c>
      <c r="F36" s="71">
        <f t="shared" si="1"/>
        <v>102.58208847620071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154.72</v>
      </c>
      <c r="E37" s="192">
        <v>154.72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19478.080000000002</v>
      </c>
      <c r="E40" s="192">
        <v>83665.5</v>
      </c>
      <c r="F40" s="71">
        <f t="shared" si="1"/>
        <v>429.5366894478305</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2287.4800000000005</v>
      </c>
      <c r="E45" s="79">
        <f t="shared" si="9"/>
        <v>993.43000000000029</v>
      </c>
      <c r="F45" s="71">
        <f t="shared" si="1"/>
        <v>43.429013587004043</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1061.78</v>
      </c>
      <c r="E47" s="192">
        <v>1061.78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993.43</v>
      </c>
      <c r="E48" s="192">
        <v>993.43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1294.05</v>
      </c>
      <c r="E49" s="192">
        <v>1294.05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1061.78</v>
      </c>
      <c r="E50" s="192">
        <v>2355.83</v>
      </c>
      <c r="F50" s="71">
        <f t="shared" si="1"/>
        <v>221.87552977076231</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56985.03</v>
      </c>
      <c r="E54" s="192">
        <v>61384.63</v>
      </c>
      <c r="F54" s="71">
        <f t="shared" si="1"/>
        <v>107.72062417094455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56985.03</v>
      </c>
      <c r="E55" s="192">
        <v>61384.63</v>
      </c>
      <c r="F55" s="71">
        <f t="shared" si="1"/>
        <v>107.72062417094455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487691.73</v>
      </c>
      <c r="E69" s="79">
        <f>E70+E82+E88+E119+E135+E147+E165+E171</f>
        <v>525878.19999999995</v>
      </c>
      <c r="F69" s="71">
        <f t="shared" si="1"/>
        <v>107.83004255577595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214137.53</v>
      </c>
      <c r="E70" s="79">
        <f t="shared" si="12"/>
        <v>258487.95</v>
      </c>
      <c r="F70" s="71">
        <f t="shared" si="1"/>
        <v>120.71118500339479</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214126.62</v>
      </c>
      <c r="E71" s="79">
        <f t="shared" si="13"/>
        <v>258487.95</v>
      </c>
      <c r="F71" s="71">
        <f t="shared" si="1"/>
        <v>120.7173353784784</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214126.62</v>
      </c>
      <c r="E73" s="192">
        <v>258487.95</v>
      </c>
      <c r="F73" s="71">
        <f t="shared" si="1"/>
        <v>120.7173353784784</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10.91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33361.08</v>
      </c>
      <c r="E82" s="79">
        <f>SUM(E83:E85)-E86+E87</f>
        <v>40848.979999999996</v>
      </c>
      <c r="F82" s="71">
        <f t="shared" si="1"/>
        <v>122.44501676804227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1700</v>
      </c>
      <c r="E84" s="192">
        <v>1612.5</v>
      </c>
      <c r="F84" s="71">
        <f t="shared" si="1"/>
        <v>94.85294117647058</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2985.88</v>
      </c>
      <c r="E85" s="192">
        <v>2985.88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28675.200000000001</v>
      </c>
      <c r="E87" s="192">
        <v>36250.6</v>
      </c>
      <c r="F87" s="71">
        <f t="shared" si="1"/>
        <v>126.41795000557971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8756.9800000000014</v>
      </c>
      <c r="E147" s="79">
        <f t="shared" si="24"/>
        <v>226541.27</v>
      </c>
      <c r="F147" s="71">
        <f t="shared" si="1"/>
        <v>2586.9794152778691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217708.75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217708.75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4679.12</v>
      </c>
      <c r="E160" s="192">
        <v>5082.53</v>
      </c>
      <c r="F160" s="71">
        <f t="shared" si="1"/>
        <v>108.62149293029458</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4409.67</v>
      </c>
      <c r="E161" s="192">
        <v>2947.01</v>
      </c>
      <c r="F161" s="71">
        <f t="shared" si="1"/>
        <v>66.830624513852513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802.98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331.81</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231436.14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231436.14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1773671.92</v>
      </c>
      <c r="E176" s="79">
        <f>E177+E251</f>
        <v>1229969.5300000003</v>
      </c>
      <c r="F176" s="71">
        <f t="shared" si="1"/>
        <v>69.345943639903837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351337.22</v>
      </c>
      <c r="E177" s="79">
        <f>E178+E197+E203+E219+E247+E248</f>
        <v>384255.96000000008</v>
      </c>
      <c r="F177" s="71">
        <f t="shared" si="1"/>
        <v>109.36955668972395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339594.07999999996</v>
      </c>
      <c r="E178" s="79">
        <f>SUM(E179:E181)+E185+E186+SUM(E194:E196)</f>
        <v>351410.03</v>
      </c>
      <c r="F178" s="71">
        <f t="shared" si="1"/>
        <v>103.4794334459541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237780.15</v>
      </c>
      <c r="E179" s="192">
        <v>279603.92</v>
      </c>
      <c r="F179" s="71">
        <f t="shared" si="1"/>
        <v>117.58926049966745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36976.32</v>
      </c>
      <c r="E180" s="192">
        <v>24456.83</v>
      </c>
      <c r="F180" s="71">
        <f t="shared" si="1"/>
        <v>66.141871338196992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71.069999999999993</v>
      </c>
      <c r="E181" s="79">
        <f t="shared" si="28"/>
        <v>227.77</v>
      </c>
      <c r="F181" s="71">
        <f t="shared" si="1"/>
        <v>320.48684395666248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71.069999999999993</v>
      </c>
      <c r="E184" s="192">
        <v>227.77</v>
      </c>
      <c r="F184" s="71">
        <f t="shared" si="1"/>
        <v>320.48684395666248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40017.040000000001</v>
      </c>
      <c r="E194" s="192">
        <v>46060.92</v>
      </c>
      <c r="F194" s="71">
        <f t="shared" si="1"/>
        <v>115.10326600868031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24749.5</v>
      </c>
      <c r="E196" s="192">
        <v>1060.5899999999999</v>
      </c>
      <c r="F196" s="71">
        <f t="shared" si="1"/>
        <v>4.2852986929028862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11743.14</v>
      </c>
      <c r="E197" s="79">
        <f>SUM(E198:E202)</f>
        <v>352.59</v>
      </c>
      <c r="F197" s="71">
        <f t="shared" si="1"/>
        <v>3.0025189174275364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11743.14</v>
      </c>
      <c r="E199" s="192">
        <v>352.59</v>
      </c>
      <c r="F199" s="71">
        <f t="shared" ref="F199:F202" si="30">IF(D199&gt;0,IF(E199/D199&gt;=100,"&gt;&gt;100",E199/D199*100),"-")</f>
        <v>3.0025189174275364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31470.34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1023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1023</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1422334.7</v>
      </c>
      <c r="E251" s="79">
        <f>+E252+E255-E264+E274+E291</f>
        <v>845713.57000000007</v>
      </c>
      <c r="F251" s="71">
        <f t="shared" si="1"/>
        <v>59.459532977716158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1391848.06</v>
      </c>
      <c r="E252" s="79">
        <f>E253-E254</f>
        <v>694147.71</v>
      </c>
      <c r="F252" s="71">
        <f t="shared" si="1"/>
        <v>49.872376874240132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1391848.06</v>
      </c>
      <c r="E253" s="192">
        <v>694147.71</v>
      </c>
      <c r="F253" s="71">
        <f t="shared" si="1"/>
        <v>49.872376874240132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29938.5</v>
      </c>
      <c r="E255" s="79">
        <f>E256-E260</f>
        <v>-74975.409999999916</v>
      </c>
      <c r="F255" s="71">
        <f t="shared" si="1"/>
        <v>-250.43141773969944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29938.5</v>
      </c>
      <c r="E256" s="79">
        <f>SUM(E257:E259)</f>
        <v>1131639.8600000001</v>
      </c>
      <c r="F256" s="71">
        <f t="shared" si="1"/>
        <v>3779.8816239958583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29938.5</v>
      </c>
      <c r="E257" s="192">
        <v>1131639.8600000001</v>
      </c>
      <c r="F257" s="71">
        <f t="shared" si="1"/>
        <v>3779.8816239958583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1206615.27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c r="E262" s="192">
        <v>1206615.27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548.14</v>
      </c>
      <c r="E274" s="79">
        <f>SUM(E275:E277)+SUM(E286:E290)</f>
        <v>226541.27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217708.75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217708.75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548.14</v>
      </c>
      <c r="E287" s="192">
        <v>4969.8</v>
      </c>
      <c r="F287" s="71">
        <f t="shared" si="39"/>
        <v>906.66618017294866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3862.72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c r="E302" s="192">
        <v>8832.52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9088.7900000000009</v>
      </c>
      <c r="E303" s="192">
        <v>217708.75</v>
      </c>
      <c r="F303" s="71">
        <f t="shared" si="43"/>
        <v>2395.3546071589285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26642.19</v>
      </c>
      <c r="E308" s="192">
        <v>29281.33</v>
      </c>
      <c r="F308" s="71">
        <f t="shared" si="43"/>
        <v>109.90586734799206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759.48</v>
      </c>
      <c r="E309" s="192">
        <v>5443.7</v>
      </c>
      <c r="F309" s="71">
        <f t="shared" si="43"/>
        <v>716.76673513456569</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49.64</v>
      </c>
      <c r="E310" s="192">
        <v>49.64</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1223.8900000000001</v>
      </c>
      <c r="E311" s="192">
        <v>1475.93</v>
      </c>
      <c r="F311" s="71">
        <f t="shared" si="43"/>
        <v>120.59335397789017</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36976.32</v>
      </c>
      <c r="E336" s="192">
        <v>71806.11</v>
      </c>
      <c r="F336" s="71">
        <f t="shared" si="43"/>
        <v>194.19485227302232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302617.76</v>
      </c>
      <c r="E337" s="192">
        <v>279603.92</v>
      </c>
      <c r="F337" s="71">
        <f t="shared" si="43"/>
        <v>92.395079522100744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11743.14</v>
      </c>
      <c r="E339" s="192">
        <v>352.59</v>
      </c>
      <c r="F339" s="71">
        <f t="shared" si="43"/>
        <v>3.0025189174275364</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1060.5899999999999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2178.86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659.08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28632.400000000001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6" sqref="E12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3140428.66</v>
      </c>
      <c r="E114" s="60">
        <f t="shared" si="22"/>
        <v>3820415.98</v>
      </c>
      <c r="F114" s="45">
        <f t="shared" si="1"/>
        <v>121.65269119662155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3045004.62</v>
      </c>
      <c r="E115" s="60">
        <f t="shared" si="23"/>
        <v>3732200.15</v>
      </c>
      <c r="F115" s="45">
        <f t="shared" si="1"/>
        <v>122.56796346010141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3045004.62</v>
      </c>
      <c r="E117" s="194">
        <v>3732200.15</v>
      </c>
      <c r="F117" s="45">
        <f t="shared" si="1"/>
        <v>122.56796346010141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95424.04</v>
      </c>
      <c r="E126" s="194">
        <v>88215.83</v>
      </c>
      <c r="F126" s="45">
        <f t="shared" si="1"/>
        <v>92.446127831100014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3140428.66</v>
      </c>
      <c r="E141" s="81">
        <f t="shared" si="28"/>
        <v>3820415.98</v>
      </c>
      <c r="F141" s="61">
        <f t="shared" si="1"/>
        <v>121.65269119662155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349043.75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3572245.6800000006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3545540.5900000003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3082887.1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377271.5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1615.08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80763.66</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3003.25</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18923.66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7781.43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3538056.47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3507742.2600000002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3041063.33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389790.99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1458.38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72426.31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3003.25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30314.21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383232.96000000043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73984.97</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71806.11</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24456.83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24456.83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227.77</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227.77</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46060.92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46060.92</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1060.5899999999999</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1060.5899999999999</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2178.86</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309247.99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29291.48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279603.92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352.59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15489</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Josić</cp:lastModifiedBy>
  <cp:lastPrinted>2025-11-26T12:43:51Z</cp:lastPrinted>
  <dcterms:created xsi:type="dcterms:W3CDTF">2022-04-01T05:14:30Z</dcterms:created>
  <dcterms:modified xsi:type="dcterms:W3CDTF">2026-02-09T17:45:04Z</dcterms:modified>
</cp:coreProperties>
</file>